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FLORA PROJECTS\WC 2025\NIEUW\"/>
    </mc:Choice>
  </mc:AlternateContent>
  <xr:revisionPtr revIDLastSave="0" documentId="13_ncr:1_{95BAB74C-859D-4ED5-AD0A-63C9CF8C88E7}" xr6:coauthVersionLast="47" xr6:coauthVersionMax="47" xr10:uidLastSave="{00000000-0000-0000-0000-000000000000}"/>
  <bookViews>
    <workbookView xWindow="-120" yWindow="-120" windowWidth="29040" windowHeight="15840" tabRatio="255" xr2:uid="{B638A481-1BC9-4094-A34C-EBFD3BFC176B}"/>
  </bookViews>
  <sheets>
    <sheet name="OASIS® BIO" sheetId="5" r:id="rId1"/>
  </sheets>
  <calcPr calcId="181029"/>
</workbook>
</file>

<file path=xl/calcChain.xml><?xml version="1.0" encoding="utf-8"?>
<calcChain xmlns="http://schemas.openxmlformats.org/spreadsheetml/2006/main">
  <c r="H35" i="5" l="1"/>
  <c r="H21" i="5"/>
  <c r="H20" i="5"/>
  <c r="H19" i="5"/>
  <c r="H18" i="5"/>
  <c r="H15" i="5"/>
  <c r="H13" i="5"/>
  <c r="H9" i="5"/>
  <c r="H7" i="5"/>
  <c r="H46" i="5"/>
  <c r="H45" i="5"/>
  <c r="H44" i="5"/>
  <c r="H43" i="5"/>
  <c r="H42" i="5"/>
  <c r="H41" i="5"/>
  <c r="H40" i="5"/>
  <c r="H39" i="5"/>
  <c r="H38" i="5"/>
  <c r="H37" i="5"/>
  <c r="H36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8" i="5"/>
  <c r="H17" i="5" l="1"/>
  <c r="H16" i="5"/>
  <c r="H14" i="5"/>
  <c r="H12" i="5"/>
  <c r="H11" i="5"/>
  <c r="H10" i="5"/>
  <c r="H48" i="5" l="1"/>
  <c r="H50" i="5" s="1"/>
</calcChain>
</file>

<file path=xl/sharedStrings.xml><?xml version="1.0" encoding="utf-8"?>
<sst xmlns="http://schemas.openxmlformats.org/spreadsheetml/2006/main" count="131" uniqueCount="100">
  <si>
    <t>ITEM</t>
  </si>
  <si>
    <t>ITEM NO.</t>
  </si>
  <si>
    <t>MINIMAL ORDER</t>
  </si>
  <si>
    <t>COMPETITOR ORDER</t>
  </si>
  <si>
    <t>EXPENSE</t>
  </si>
  <si>
    <t>1 ITEM</t>
  </si>
  <si>
    <t>11-01455</t>
  </si>
  <si>
    <t>11-01456</t>
  </si>
  <si>
    <t>11-01457</t>
  </si>
  <si>
    <t>11-01458</t>
  </si>
  <si>
    <t>11-01459</t>
  </si>
  <si>
    <t>11-01460</t>
  </si>
  <si>
    <t>11-05012</t>
  </si>
  <si>
    <t>11-05013</t>
  </si>
  <si>
    <t>11-05014</t>
  </si>
  <si>
    <t>11-05027</t>
  </si>
  <si>
    <t>11-05028</t>
  </si>
  <si>
    <t>11-05029</t>
  </si>
  <si>
    <t>11-05030</t>
  </si>
  <si>
    <t>11-05100</t>
  </si>
  <si>
    <t>11-05101</t>
  </si>
  <si>
    <t>11-05102</t>
  </si>
  <si>
    <t>10-01094</t>
  </si>
  <si>
    <t>10-01095</t>
  </si>
  <si>
    <t>11-01033</t>
  </si>
  <si>
    <t>11-05003</t>
  </si>
  <si>
    <t>11-05004</t>
  </si>
  <si>
    <t>11-05005</t>
  </si>
  <si>
    <t>11-05006</t>
  </si>
  <si>
    <t>11-05007</t>
  </si>
  <si>
    <t>11-05002</t>
  </si>
  <si>
    <t>11-05000</t>
  </si>
  <si>
    <t>11-05001</t>
  </si>
  <si>
    <t>11-05015</t>
  </si>
  <si>
    <t>11-05016</t>
  </si>
  <si>
    <t>11-05017</t>
  </si>
  <si>
    <t>11-05018</t>
  </si>
  <si>
    <t>11-05019</t>
  </si>
  <si>
    <t>11-05022</t>
  </si>
  <si>
    <t>11-05103</t>
  </si>
  <si>
    <t>11-05104</t>
  </si>
  <si>
    <t>11-05105</t>
  </si>
  <si>
    <t>11-05106</t>
  </si>
  <si>
    <t>11-05107</t>
  </si>
  <si>
    <t>11-05108</t>
  </si>
  <si>
    <t>11-01032</t>
  </si>
  <si>
    <t>OASIS® BIO SPHERE Ø 20 cm</t>
  </si>
  <si>
    <r>
      <t>OASIS® BIO FLORETTE MAXI 1/1 brick OASIS® BIO FLORAL FOAM</t>
    </r>
    <r>
      <rPr>
        <b/>
        <sz val="10"/>
        <rFont val="Calibri"/>
        <family val="2"/>
      </rPr>
      <t xml:space="preserve"> Brown</t>
    </r>
    <r>
      <rPr>
        <sz val="10"/>
        <rFont val="Calibri"/>
        <family val="2"/>
        <charset val="238"/>
      </rPr>
      <t xml:space="preserve"> paper compound tray = </t>
    </r>
    <r>
      <rPr>
        <b/>
        <sz val="10"/>
        <rFont val="Calibri"/>
        <family val="2"/>
      </rPr>
      <t>OK compost</t>
    </r>
  </si>
  <si>
    <r>
      <t xml:space="preserve">OASIS® BIO FLORETTE MEDI 3/4 brick OASIS® BIO FLORAL FOAM </t>
    </r>
    <r>
      <rPr>
        <b/>
        <sz val="10"/>
        <rFont val="Calibri"/>
        <family val="2"/>
      </rPr>
      <t>Brown</t>
    </r>
    <r>
      <rPr>
        <sz val="10"/>
        <rFont val="Calibri"/>
        <family val="2"/>
        <charset val="238"/>
      </rPr>
      <t xml:space="preserve"> paper compound tray = </t>
    </r>
    <r>
      <rPr>
        <b/>
        <sz val="10"/>
        <rFont val="Calibri"/>
        <family val="2"/>
      </rPr>
      <t>OK compost</t>
    </r>
  </si>
  <si>
    <r>
      <t xml:space="preserve">OASIS® BIO FLORETTE MINI 1/2 brick OASIS® BIO FLORAL FOAM </t>
    </r>
    <r>
      <rPr>
        <b/>
        <sz val="10"/>
        <rFont val="Calibri"/>
        <family val="2"/>
      </rPr>
      <t>Brown</t>
    </r>
    <r>
      <rPr>
        <sz val="10"/>
        <rFont val="Calibri"/>
        <family val="2"/>
        <charset val="238"/>
      </rPr>
      <t xml:space="preserve"> paper compound tray = </t>
    </r>
    <r>
      <rPr>
        <b/>
        <sz val="10"/>
        <rFont val="Calibri"/>
        <family val="2"/>
      </rPr>
      <t>OK compost</t>
    </r>
  </si>
  <si>
    <r>
      <t xml:space="preserve">OASIS® BIO TABLE DECO MAXI 48 x 9  cm </t>
    </r>
    <r>
      <rPr>
        <b/>
        <sz val="10"/>
        <rFont val="Calibri"/>
        <family val="2"/>
      </rPr>
      <t>Brown</t>
    </r>
    <r>
      <rPr>
        <sz val="10"/>
        <rFont val="Calibri"/>
        <family val="2"/>
        <charset val="238"/>
      </rPr>
      <t xml:space="preserve"> paper compound tray = </t>
    </r>
    <r>
      <rPr>
        <b/>
        <sz val="10"/>
        <rFont val="Calibri"/>
        <family val="2"/>
      </rPr>
      <t>OK compost</t>
    </r>
  </si>
  <si>
    <r>
      <t xml:space="preserve">OASIS® BIO TABLE DECO MEDI 25 x 9  cm </t>
    </r>
    <r>
      <rPr>
        <b/>
        <sz val="10"/>
        <rFont val="Calibri"/>
        <family val="2"/>
      </rPr>
      <t>Brown</t>
    </r>
    <r>
      <rPr>
        <sz val="10"/>
        <rFont val="Calibri"/>
        <family val="2"/>
        <charset val="238"/>
      </rPr>
      <t xml:space="preserve"> paper compound tray = </t>
    </r>
    <r>
      <rPr>
        <b/>
        <sz val="10"/>
        <rFont val="Calibri"/>
        <family val="2"/>
      </rPr>
      <t>OK compost</t>
    </r>
  </si>
  <si>
    <r>
      <t xml:space="preserve">OASIS® BIO TABLE DECO MINI 13 x 9  cm </t>
    </r>
    <r>
      <rPr>
        <b/>
        <sz val="10"/>
        <rFont val="Calibri"/>
        <family val="2"/>
      </rPr>
      <t>Brown</t>
    </r>
    <r>
      <rPr>
        <sz val="10"/>
        <rFont val="Calibri"/>
        <family val="2"/>
        <charset val="238"/>
      </rPr>
      <t xml:space="preserve"> paper compound tray = </t>
    </r>
    <r>
      <rPr>
        <b/>
        <sz val="10"/>
        <rFont val="Calibri"/>
        <family val="2"/>
      </rPr>
      <t>OK compost</t>
    </r>
  </si>
  <si>
    <t>YOU CAN ORDER PRODUCTS FOR MAX. € 300,00</t>
  </si>
  <si>
    <t>ENTER THE QUANTITY IN THE YELLOW BOX</t>
  </si>
  <si>
    <t>ANNEX #08 OASIS® BIO FLORAL FOAM</t>
  </si>
  <si>
    <t>OASIS® BIO FLORAL FOAM 20 
23 x 11 x 8 cm</t>
  </si>
  <si>
    <t>OASIS® BIO FLORAL FOAM 35 
23 x 11 x 8 cm</t>
  </si>
  <si>
    <t>OASIS® BIOLINE® BIO Swing Heart Open 
80 x 60 x 5,5 cm</t>
  </si>
  <si>
    <t>OASIS® BIOLINE® BIO Swing Heart 
80 x 50 x 5,5 cm</t>
  </si>
  <si>
    <t>OASIS® BIOLINE® BIO Urn Heart 
60 x 60 x 5,5 cm</t>
  </si>
  <si>
    <t xml:space="preserve">OASIS® BIOLINE® BIO Deco Heart Open 
60 x 60 x 5,5cm </t>
  </si>
  <si>
    <t xml:space="preserve">OASIS® NAYLORBASE® BIO Heart 
43 x 43 x 5 cm </t>
  </si>
  <si>
    <t xml:space="preserve">OASIS® NAYLORBASE® BIO Open Heart 
43 x 43 x 5 cm </t>
  </si>
  <si>
    <t>OASIS®BIO CORSO BRICK 1 
32 x 55 x 23 cm</t>
  </si>
  <si>
    <t>OASIS®BIO CORSO BRICK 3 
32 x 23 x 18 cm</t>
  </si>
  <si>
    <t>OASIS® BIOLIT® BIO HEART 
25,5 x 28 x 4 cm</t>
  </si>
  <si>
    <t>OASIS® BIOLIT® BIO CROSS 
42 x 26 x 4,5 cm</t>
  </si>
  <si>
    <t>OASIS® BIO CYLINDER 132 
Ø 8 x 5 cm</t>
  </si>
  <si>
    <r>
      <t xml:space="preserve">PICTURE OF ITEM
</t>
    </r>
    <r>
      <rPr>
        <b/>
        <sz val="8"/>
        <rFont val="Calibri"/>
        <family val="2"/>
      </rPr>
      <t>(indication)</t>
    </r>
  </si>
  <si>
    <t>SUM</t>
  </si>
  <si>
    <r>
      <rPr>
        <b/>
        <sz val="12"/>
        <color rgb="FFFF0000"/>
        <rFont val="Calibri"/>
        <family val="2"/>
      </rPr>
      <t xml:space="preserve">YOU CAN ORDER PRODUCTS FOR MAX. € 300,00  </t>
    </r>
    <r>
      <rPr>
        <b/>
        <sz val="12"/>
        <rFont val="Calibri"/>
        <family val="2"/>
      </rPr>
      <t xml:space="preserve">              EXCEEDED / REMAINING</t>
    </r>
  </si>
  <si>
    <t>OASIS® BIOLINE® BIO Deco Heart Open
43,5 x 43 x 4 cm</t>
  </si>
  <si>
    <t xml:space="preserve">OASIS® NAYLORBASE® BIO Heart 
33 x 33 x 5 cm </t>
  </si>
  <si>
    <t>OASIS® NAYLORBASE® BIO Ring 
Ø 25 cm</t>
  </si>
  <si>
    <t xml:space="preserve">OASIS® BIOLINE® BIO Swing Heart Mini 
50 x 48 x 5 cm </t>
  </si>
  <si>
    <t>OASIS® NAYLORBASE® BIO Ring 
Ø 30 cm</t>
  </si>
  <si>
    <t>OASIS® NAYLORBASE® BIO Ring 
Ø 40 cm</t>
  </si>
  <si>
    <t xml:space="preserve">OASIS® BIO Cake Dummy 
Ø 30 x 7 cm </t>
  </si>
  <si>
    <t>OASIS® BIOLIT® BIO BOWL 
10 x 18 cm</t>
  </si>
  <si>
    <r>
      <rPr>
        <b/>
        <sz val="12"/>
        <rFont val="Calibri"/>
        <family val="2"/>
      </rPr>
      <t xml:space="preserve">1 BOX 
</t>
    </r>
    <r>
      <rPr>
        <sz val="12"/>
        <rFont val="Calibri"/>
        <family val="2"/>
      </rPr>
      <t>= 35 ITEMS</t>
    </r>
  </si>
  <si>
    <r>
      <rPr>
        <b/>
        <sz val="12"/>
        <rFont val="Calibri"/>
        <family val="2"/>
      </rPr>
      <t xml:space="preserve">1 BOX 
</t>
    </r>
    <r>
      <rPr>
        <sz val="12"/>
        <rFont val="Calibri"/>
        <family val="2"/>
      </rPr>
      <t>= 20 ITEMS</t>
    </r>
  </si>
  <si>
    <r>
      <t>1 PACKET</t>
    </r>
    <r>
      <rPr>
        <sz val="12"/>
        <rFont val="Calibri"/>
        <family val="2"/>
      </rPr>
      <t xml:space="preserve"> 
= 2 ITEMS</t>
    </r>
  </si>
  <si>
    <r>
      <t>1 PACKET</t>
    </r>
    <r>
      <rPr>
        <sz val="12"/>
        <rFont val="Calibri"/>
        <family val="2"/>
      </rPr>
      <t xml:space="preserve"> 
= 4 ITEMS</t>
    </r>
  </si>
  <si>
    <r>
      <t xml:space="preserve">1 BOX 
</t>
    </r>
    <r>
      <rPr>
        <sz val="12"/>
        <rFont val="Calibri"/>
        <family val="2"/>
      </rPr>
      <t>= 1 ITEM</t>
    </r>
  </si>
  <si>
    <r>
      <t xml:space="preserve">1 BOX 
</t>
    </r>
    <r>
      <rPr>
        <sz val="12"/>
        <rFont val="Calibri"/>
        <family val="2"/>
      </rPr>
      <t>= 3 ITEMS</t>
    </r>
  </si>
  <si>
    <r>
      <t xml:space="preserve">1 BOX 
</t>
    </r>
    <r>
      <rPr>
        <sz val="12"/>
        <rFont val="Calibri"/>
        <family val="2"/>
      </rPr>
      <t>= 132 ITEMS</t>
    </r>
  </si>
  <si>
    <r>
      <t>1 PACKET</t>
    </r>
    <r>
      <rPr>
        <sz val="12"/>
        <rFont val="Calibri"/>
        <family val="2"/>
      </rPr>
      <t xml:space="preserve"> 
= 6 ITEMS</t>
    </r>
  </si>
  <si>
    <t>OASIS® BIOLIT® BIO BOWL 
6 x 14 cm</t>
  </si>
  <si>
    <t>OASIS® BIOLINE® BIO FLORETTE 
MINI 1/2brick</t>
  </si>
  <si>
    <t>OASIS® BIO CYLINDER 
Ø 14 cm x 7 cm</t>
  </si>
  <si>
    <t>OASIS® BIO CYLINDER 
Ø 22 cm x 7 cm</t>
  </si>
  <si>
    <t>OASIS® BIO SPHERE Ø 16 cm</t>
  </si>
  <si>
    <r>
      <t xml:space="preserve">OASIS® BIO SOLO RING Ø 20 cm </t>
    </r>
    <r>
      <rPr>
        <b/>
        <sz val="10"/>
        <rFont val="Calibri"/>
        <family val="2"/>
      </rPr>
      <t>black/Brown</t>
    </r>
    <r>
      <rPr>
        <sz val="10"/>
        <rFont val="Calibri"/>
        <family val="2"/>
        <charset val="238"/>
      </rPr>
      <t xml:space="preserve"> paper compound tray = </t>
    </r>
    <r>
      <rPr>
        <b/>
        <sz val="10"/>
        <rFont val="Calibri"/>
        <family val="2"/>
      </rPr>
      <t>OK compost</t>
    </r>
  </si>
  <si>
    <r>
      <t xml:space="preserve">OASIS® BIO SOLO RING Ø 25 cm </t>
    </r>
    <r>
      <rPr>
        <b/>
        <sz val="10"/>
        <rFont val="Calibri"/>
        <family val="2"/>
      </rPr>
      <t>black/brown</t>
    </r>
    <r>
      <rPr>
        <sz val="10"/>
        <rFont val="Calibri"/>
        <family val="2"/>
        <charset val="238"/>
      </rPr>
      <t xml:space="preserve"> paper compound tray = </t>
    </r>
    <r>
      <rPr>
        <b/>
        <sz val="10"/>
        <rFont val="Calibri"/>
        <family val="2"/>
      </rPr>
      <t>OK compost</t>
    </r>
  </si>
  <si>
    <r>
      <t>OASIS® BIO SOLO RING Ø 30cm</t>
    </r>
    <r>
      <rPr>
        <b/>
        <sz val="10"/>
        <rFont val="Calibri"/>
        <family val="2"/>
      </rPr>
      <t xml:space="preserve"> black/brown</t>
    </r>
    <r>
      <rPr>
        <sz val="10"/>
        <rFont val="Calibri"/>
        <family val="2"/>
        <charset val="238"/>
      </rPr>
      <t xml:space="preserve"> paper compound tray = </t>
    </r>
    <r>
      <rPr>
        <b/>
        <sz val="10"/>
        <rFont val="Calibri"/>
        <family val="2"/>
      </rPr>
      <t>OK compost</t>
    </r>
  </si>
  <si>
    <t>OASIS® BIOLIT® BIO RING 
Ø 32 x 26 x 4,5 cm</t>
  </si>
  <si>
    <t>OASIS® BIOLINE® BIO HALF QUADRO 27 x 20,5 x 5,8 cm</t>
  </si>
  <si>
    <t>OASIS® BIOLINE® BIO FLORETTE 
MEDI 3/4 brick</t>
  </si>
  <si>
    <t>OASIS® BIOLINE® BIO FLORETTE 
MAXI 1 brick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</si>
</sst>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\ [$zł-415]"/>
  </numFmts>
  <fonts count="15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b/>
      <sz val="10"/>
      <color rgb="FF0070C0"/>
      <name val="Arial"/>
      <family val="2"/>
    </font>
    <font>
      <b/>
      <sz val="14"/>
      <color rgb="FF0070C0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b/>
      <sz val="10"/>
      <color rgb="FFFF0000"/>
      <name val="Arial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/>
    </xf>
    <xf numFmtId="0" fontId="0" fillId="0" borderId="3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/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0" fillId="0" borderId="8" xfId="0" applyBorder="1"/>
    <xf numFmtId="0" fontId="5" fillId="0" borderId="1" xfId="0" applyFont="1" applyBorder="1" applyAlignment="1">
      <alignment horizontal="center" vertical="center" wrapText="1"/>
    </xf>
    <xf numFmtId="44" fontId="13" fillId="0" borderId="8" xfId="0" applyNumberFormat="1" applyFont="1" applyBorder="1" applyAlignment="1">
      <alignment horizontal="center" vertical="center"/>
    </xf>
    <xf numFmtId="44" fontId="0" fillId="0" borderId="8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top"/>
    </xf>
    <xf numFmtId="44" fontId="6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 vertical="center"/>
    </xf>
  </cellXfs>
  <cellStyles count="2">
    <cellStyle name="Standaard" xfId="0" builtinId="0"/>
    <cellStyle name="Standard 3" xfId="1" xr:uid="{83C2D889-961D-4AF2-9255-BE71D780B1C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DEAD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2</xdr:col>
      <xdr:colOff>826366</xdr:colOff>
      <xdr:row>40</xdr:row>
      <xdr:rowOff>428625</xdr:rowOff>
    </xdr:to>
    <xdr:sp macro="" textlink="">
      <xdr:nvSpPr>
        <xdr:cNvPr id="2054" name="AutoShape 6">
          <a:extLst>
            <a:ext uri="{FF2B5EF4-FFF2-40B4-BE49-F238E27FC236}">
              <a16:creationId xmlns:a16="http://schemas.microsoft.com/office/drawing/2014/main" id="{45E2BC87-F277-5425-5F68-5B8209F757E2}"/>
            </a:ext>
          </a:extLst>
        </xdr:cNvPr>
        <xdr:cNvSpPr>
          <a:spLocks noChangeAspect="1" noChangeArrowheads="1"/>
        </xdr:cNvSpPr>
      </xdr:nvSpPr>
      <xdr:spPr bwMode="auto">
        <a:xfrm>
          <a:off x="428625" y="28032075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2</xdr:col>
      <xdr:colOff>826366</xdr:colOff>
      <xdr:row>42</xdr:row>
      <xdr:rowOff>104775</xdr:rowOff>
    </xdr:to>
    <xdr:sp macro="" textlink="">
      <xdr:nvSpPr>
        <xdr:cNvPr id="2055" name="AutoShape 7">
          <a:extLst>
            <a:ext uri="{FF2B5EF4-FFF2-40B4-BE49-F238E27FC236}">
              <a16:creationId xmlns:a16="http://schemas.microsoft.com/office/drawing/2014/main" id="{88AAB861-4FA8-6E87-6D1D-75C5A1230958}"/>
            </a:ext>
          </a:extLst>
        </xdr:cNvPr>
        <xdr:cNvSpPr>
          <a:spLocks noChangeAspect="1" noChangeArrowheads="1"/>
        </xdr:cNvSpPr>
      </xdr:nvSpPr>
      <xdr:spPr bwMode="auto">
        <a:xfrm>
          <a:off x="428625" y="29603700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37</xdr:row>
      <xdr:rowOff>0</xdr:rowOff>
    </xdr:from>
    <xdr:ext cx="1857375" cy="1247775"/>
    <xdr:sp macro="" textlink="">
      <xdr:nvSpPr>
        <xdr:cNvPr id="9" name="AutoShape 6">
          <a:extLst>
            <a:ext uri="{FF2B5EF4-FFF2-40B4-BE49-F238E27FC236}">
              <a16:creationId xmlns:a16="http://schemas.microsoft.com/office/drawing/2014/main" id="{4B0B3C70-A45C-4BCF-AFA9-D48DBA86BE04}"/>
            </a:ext>
          </a:extLst>
        </xdr:cNvPr>
        <xdr:cNvSpPr>
          <a:spLocks noChangeAspect="1" noChangeArrowheads="1"/>
        </xdr:cNvSpPr>
      </xdr:nvSpPr>
      <xdr:spPr bwMode="auto">
        <a:xfrm>
          <a:off x="428625" y="28032075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39</xdr:row>
      <xdr:rowOff>0</xdr:rowOff>
    </xdr:from>
    <xdr:to>
      <xdr:col>2</xdr:col>
      <xdr:colOff>826366</xdr:colOff>
      <xdr:row>40</xdr:row>
      <xdr:rowOff>428625</xdr:rowOff>
    </xdr:to>
    <xdr:sp macro="" textlink="">
      <xdr:nvSpPr>
        <xdr:cNvPr id="2057" name="AutoShape 9">
          <a:extLst>
            <a:ext uri="{FF2B5EF4-FFF2-40B4-BE49-F238E27FC236}">
              <a16:creationId xmlns:a16="http://schemas.microsoft.com/office/drawing/2014/main" id="{E7C13E14-09DE-D434-D42D-2578DF3D33B0}"/>
            </a:ext>
          </a:extLst>
        </xdr:cNvPr>
        <xdr:cNvSpPr>
          <a:spLocks noChangeAspect="1" noChangeArrowheads="1"/>
        </xdr:cNvSpPr>
      </xdr:nvSpPr>
      <xdr:spPr bwMode="auto">
        <a:xfrm>
          <a:off x="428625" y="28813125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39</xdr:row>
      <xdr:rowOff>0</xdr:rowOff>
    </xdr:from>
    <xdr:ext cx="1857375" cy="1247775"/>
    <xdr:sp macro="" textlink="">
      <xdr:nvSpPr>
        <xdr:cNvPr id="10" name="AutoShape 7">
          <a:extLst>
            <a:ext uri="{FF2B5EF4-FFF2-40B4-BE49-F238E27FC236}">
              <a16:creationId xmlns:a16="http://schemas.microsoft.com/office/drawing/2014/main" id="{75AE4164-C26D-4BC3-B847-CD4B9482D822}"/>
            </a:ext>
          </a:extLst>
        </xdr:cNvPr>
        <xdr:cNvSpPr>
          <a:spLocks noChangeAspect="1" noChangeArrowheads="1"/>
        </xdr:cNvSpPr>
      </xdr:nvSpPr>
      <xdr:spPr bwMode="auto">
        <a:xfrm>
          <a:off x="428625" y="29603700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1857375" cy="1247775"/>
    <xdr:sp macro="" textlink="">
      <xdr:nvSpPr>
        <xdr:cNvPr id="12" name="AutoShape 6">
          <a:extLst>
            <a:ext uri="{FF2B5EF4-FFF2-40B4-BE49-F238E27FC236}">
              <a16:creationId xmlns:a16="http://schemas.microsoft.com/office/drawing/2014/main" id="{C2521EB5-71B3-4744-9CDA-173DB0726384}"/>
            </a:ext>
          </a:extLst>
        </xdr:cNvPr>
        <xdr:cNvSpPr>
          <a:spLocks noChangeAspect="1" noChangeArrowheads="1"/>
        </xdr:cNvSpPr>
      </xdr:nvSpPr>
      <xdr:spPr bwMode="auto">
        <a:xfrm>
          <a:off x="428625" y="28632150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41</xdr:row>
      <xdr:rowOff>0</xdr:rowOff>
    </xdr:from>
    <xdr:to>
      <xdr:col>2</xdr:col>
      <xdr:colOff>826366</xdr:colOff>
      <xdr:row>42</xdr:row>
      <xdr:rowOff>104775</xdr:rowOff>
    </xdr:to>
    <xdr:sp macro="" textlink="">
      <xdr:nvSpPr>
        <xdr:cNvPr id="2058" name="AutoShape 10">
          <a:extLst>
            <a:ext uri="{FF2B5EF4-FFF2-40B4-BE49-F238E27FC236}">
              <a16:creationId xmlns:a16="http://schemas.microsoft.com/office/drawing/2014/main" id="{45F89D29-3C7B-4377-A97A-EE4ECED603D6}"/>
            </a:ext>
          </a:extLst>
        </xdr:cNvPr>
        <xdr:cNvSpPr>
          <a:spLocks noChangeAspect="1" noChangeArrowheads="1"/>
        </xdr:cNvSpPr>
      </xdr:nvSpPr>
      <xdr:spPr bwMode="auto">
        <a:xfrm>
          <a:off x="428625" y="29765625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38</xdr:row>
      <xdr:rowOff>0</xdr:rowOff>
    </xdr:from>
    <xdr:ext cx="1857375" cy="1247775"/>
    <xdr:sp macro="" textlink="">
      <xdr:nvSpPr>
        <xdr:cNvPr id="15" name="AutoShape 6">
          <a:extLst>
            <a:ext uri="{FF2B5EF4-FFF2-40B4-BE49-F238E27FC236}">
              <a16:creationId xmlns:a16="http://schemas.microsoft.com/office/drawing/2014/main" id="{05BF68BE-379C-4F1D-AD60-601933065FF4}"/>
            </a:ext>
          </a:extLst>
        </xdr:cNvPr>
        <xdr:cNvSpPr>
          <a:spLocks noChangeAspect="1" noChangeArrowheads="1"/>
        </xdr:cNvSpPr>
      </xdr:nvSpPr>
      <xdr:spPr bwMode="auto">
        <a:xfrm>
          <a:off x="428625" y="28632150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1857375" cy="1247775"/>
    <xdr:sp macro="" textlink="">
      <xdr:nvSpPr>
        <xdr:cNvPr id="16" name="AutoShape 6">
          <a:extLst>
            <a:ext uri="{FF2B5EF4-FFF2-40B4-BE49-F238E27FC236}">
              <a16:creationId xmlns:a16="http://schemas.microsoft.com/office/drawing/2014/main" id="{5DB4C62B-A04B-4399-94A2-FC467C091227}"/>
            </a:ext>
          </a:extLst>
        </xdr:cNvPr>
        <xdr:cNvSpPr>
          <a:spLocks noChangeAspect="1" noChangeArrowheads="1"/>
        </xdr:cNvSpPr>
      </xdr:nvSpPr>
      <xdr:spPr bwMode="auto">
        <a:xfrm>
          <a:off x="428625" y="27860625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1857375" cy="1247775"/>
    <xdr:sp macro="" textlink="">
      <xdr:nvSpPr>
        <xdr:cNvPr id="17" name="AutoShape 8">
          <a:extLst>
            <a:ext uri="{FF2B5EF4-FFF2-40B4-BE49-F238E27FC236}">
              <a16:creationId xmlns:a16="http://schemas.microsoft.com/office/drawing/2014/main" id="{6E4CCFD2-9431-4C06-A346-4A25CAE75FD3}"/>
            </a:ext>
          </a:extLst>
        </xdr:cNvPr>
        <xdr:cNvSpPr>
          <a:spLocks noChangeAspect="1" noChangeArrowheads="1"/>
        </xdr:cNvSpPr>
      </xdr:nvSpPr>
      <xdr:spPr bwMode="auto">
        <a:xfrm>
          <a:off x="428625" y="27860625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57375" cy="1247775"/>
    <xdr:sp macro="" textlink="">
      <xdr:nvSpPr>
        <xdr:cNvPr id="18" name="AutoShape 6">
          <a:extLst>
            <a:ext uri="{FF2B5EF4-FFF2-40B4-BE49-F238E27FC236}">
              <a16:creationId xmlns:a16="http://schemas.microsoft.com/office/drawing/2014/main" id="{72F149AB-C0F1-4821-A0B4-B0413E2B1A80}"/>
            </a:ext>
          </a:extLst>
        </xdr:cNvPr>
        <xdr:cNvSpPr>
          <a:spLocks noChangeAspect="1" noChangeArrowheads="1"/>
        </xdr:cNvSpPr>
      </xdr:nvSpPr>
      <xdr:spPr bwMode="auto">
        <a:xfrm>
          <a:off x="428625" y="28632150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57375" cy="1247775"/>
    <xdr:sp macro="" textlink="">
      <xdr:nvSpPr>
        <xdr:cNvPr id="19" name="AutoShape 8">
          <a:extLst>
            <a:ext uri="{FF2B5EF4-FFF2-40B4-BE49-F238E27FC236}">
              <a16:creationId xmlns:a16="http://schemas.microsoft.com/office/drawing/2014/main" id="{F94EE14C-29AD-471F-ADE6-9404602234CE}"/>
            </a:ext>
          </a:extLst>
        </xdr:cNvPr>
        <xdr:cNvSpPr>
          <a:spLocks noChangeAspect="1" noChangeArrowheads="1"/>
        </xdr:cNvSpPr>
      </xdr:nvSpPr>
      <xdr:spPr bwMode="auto">
        <a:xfrm>
          <a:off x="428625" y="28632150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42</xdr:row>
      <xdr:rowOff>0</xdr:rowOff>
    </xdr:from>
    <xdr:to>
      <xdr:col>2</xdr:col>
      <xdr:colOff>826366</xdr:colOff>
      <xdr:row>43</xdr:row>
      <xdr:rowOff>104775</xdr:rowOff>
    </xdr:to>
    <xdr:sp macro="" textlink="">
      <xdr:nvSpPr>
        <xdr:cNvPr id="2059" name="AutoShape 11">
          <a:extLst>
            <a:ext uri="{FF2B5EF4-FFF2-40B4-BE49-F238E27FC236}">
              <a16:creationId xmlns:a16="http://schemas.microsoft.com/office/drawing/2014/main" id="{7F52C494-9C8F-B05F-9DD1-9870AFB71ACD}"/>
            </a:ext>
          </a:extLst>
        </xdr:cNvPr>
        <xdr:cNvSpPr>
          <a:spLocks noChangeAspect="1" noChangeArrowheads="1"/>
        </xdr:cNvSpPr>
      </xdr:nvSpPr>
      <xdr:spPr bwMode="auto">
        <a:xfrm>
          <a:off x="428625" y="30556200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39</xdr:row>
      <xdr:rowOff>0</xdr:rowOff>
    </xdr:from>
    <xdr:ext cx="1857375" cy="1247775"/>
    <xdr:sp macro="" textlink="">
      <xdr:nvSpPr>
        <xdr:cNvPr id="20" name="AutoShape 6">
          <a:extLst>
            <a:ext uri="{FF2B5EF4-FFF2-40B4-BE49-F238E27FC236}">
              <a16:creationId xmlns:a16="http://schemas.microsoft.com/office/drawing/2014/main" id="{F33869E5-4D20-4125-9978-B612AB8494B7}"/>
            </a:ext>
          </a:extLst>
        </xdr:cNvPr>
        <xdr:cNvSpPr>
          <a:spLocks noChangeAspect="1" noChangeArrowheads="1"/>
        </xdr:cNvSpPr>
      </xdr:nvSpPr>
      <xdr:spPr bwMode="auto">
        <a:xfrm>
          <a:off x="428625" y="28632150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1857375" cy="1247775"/>
    <xdr:sp macro="" textlink="">
      <xdr:nvSpPr>
        <xdr:cNvPr id="23" name="AutoShape 6">
          <a:extLst>
            <a:ext uri="{FF2B5EF4-FFF2-40B4-BE49-F238E27FC236}">
              <a16:creationId xmlns:a16="http://schemas.microsoft.com/office/drawing/2014/main" id="{BF3259BD-BC6E-407E-BF6C-1D62DF0C25D0}"/>
            </a:ext>
          </a:extLst>
        </xdr:cNvPr>
        <xdr:cNvSpPr>
          <a:spLocks noChangeAspect="1" noChangeArrowheads="1"/>
        </xdr:cNvSpPr>
      </xdr:nvSpPr>
      <xdr:spPr bwMode="auto">
        <a:xfrm>
          <a:off x="428625" y="28632150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1857375" cy="1247775"/>
    <xdr:sp macro="" textlink="">
      <xdr:nvSpPr>
        <xdr:cNvPr id="24" name="AutoShape 8">
          <a:extLst>
            <a:ext uri="{FF2B5EF4-FFF2-40B4-BE49-F238E27FC236}">
              <a16:creationId xmlns:a16="http://schemas.microsoft.com/office/drawing/2014/main" id="{18230479-D705-48CB-8240-AD576E252BFE}"/>
            </a:ext>
          </a:extLst>
        </xdr:cNvPr>
        <xdr:cNvSpPr>
          <a:spLocks noChangeAspect="1" noChangeArrowheads="1"/>
        </xdr:cNvSpPr>
      </xdr:nvSpPr>
      <xdr:spPr bwMode="auto">
        <a:xfrm>
          <a:off x="428625" y="28632150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57375" cy="1247775"/>
    <xdr:sp macro="" textlink="">
      <xdr:nvSpPr>
        <xdr:cNvPr id="25" name="AutoShape 6">
          <a:extLst>
            <a:ext uri="{FF2B5EF4-FFF2-40B4-BE49-F238E27FC236}">
              <a16:creationId xmlns:a16="http://schemas.microsoft.com/office/drawing/2014/main" id="{2E0DA7A5-28AD-4378-897C-5E07FE16470B}"/>
            </a:ext>
          </a:extLst>
        </xdr:cNvPr>
        <xdr:cNvSpPr>
          <a:spLocks noChangeAspect="1" noChangeArrowheads="1"/>
        </xdr:cNvSpPr>
      </xdr:nvSpPr>
      <xdr:spPr bwMode="auto">
        <a:xfrm>
          <a:off x="428625" y="28632150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57375" cy="1247775"/>
    <xdr:sp macro="" textlink="">
      <xdr:nvSpPr>
        <xdr:cNvPr id="28" name="AutoShape 6">
          <a:extLst>
            <a:ext uri="{FF2B5EF4-FFF2-40B4-BE49-F238E27FC236}">
              <a16:creationId xmlns:a16="http://schemas.microsoft.com/office/drawing/2014/main" id="{D19F33DC-60A6-47CB-A474-8646ACDE6AEA}"/>
            </a:ext>
          </a:extLst>
        </xdr:cNvPr>
        <xdr:cNvSpPr>
          <a:spLocks noChangeAspect="1" noChangeArrowheads="1"/>
        </xdr:cNvSpPr>
      </xdr:nvSpPr>
      <xdr:spPr bwMode="auto">
        <a:xfrm>
          <a:off x="428625" y="28632150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57375" cy="1247775"/>
    <xdr:sp macro="" textlink="">
      <xdr:nvSpPr>
        <xdr:cNvPr id="29" name="AutoShape 8">
          <a:extLst>
            <a:ext uri="{FF2B5EF4-FFF2-40B4-BE49-F238E27FC236}">
              <a16:creationId xmlns:a16="http://schemas.microsoft.com/office/drawing/2014/main" id="{A0C2C3BF-E136-4471-BFF7-8982F4C3D6A0}"/>
            </a:ext>
          </a:extLst>
        </xdr:cNvPr>
        <xdr:cNvSpPr>
          <a:spLocks noChangeAspect="1" noChangeArrowheads="1"/>
        </xdr:cNvSpPr>
      </xdr:nvSpPr>
      <xdr:spPr bwMode="auto">
        <a:xfrm>
          <a:off x="428625" y="28632150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57375" cy="1247775"/>
    <xdr:sp macro="" textlink="">
      <xdr:nvSpPr>
        <xdr:cNvPr id="30" name="AutoShape 6">
          <a:extLst>
            <a:ext uri="{FF2B5EF4-FFF2-40B4-BE49-F238E27FC236}">
              <a16:creationId xmlns:a16="http://schemas.microsoft.com/office/drawing/2014/main" id="{171596E1-9E79-453A-BE40-FAAC57BF3932}"/>
            </a:ext>
          </a:extLst>
        </xdr:cNvPr>
        <xdr:cNvSpPr>
          <a:spLocks noChangeAspect="1" noChangeArrowheads="1"/>
        </xdr:cNvSpPr>
      </xdr:nvSpPr>
      <xdr:spPr bwMode="auto">
        <a:xfrm>
          <a:off x="428625" y="28632150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1857375" cy="1247775"/>
    <xdr:sp macro="" textlink="">
      <xdr:nvSpPr>
        <xdr:cNvPr id="32" name="AutoShape 7">
          <a:extLst>
            <a:ext uri="{FF2B5EF4-FFF2-40B4-BE49-F238E27FC236}">
              <a16:creationId xmlns:a16="http://schemas.microsoft.com/office/drawing/2014/main" id="{4D0AE04C-901D-49BC-B044-568EF56C063E}"/>
            </a:ext>
          </a:extLst>
        </xdr:cNvPr>
        <xdr:cNvSpPr>
          <a:spLocks noChangeAspect="1" noChangeArrowheads="1"/>
        </xdr:cNvSpPr>
      </xdr:nvSpPr>
      <xdr:spPr bwMode="auto">
        <a:xfrm>
          <a:off x="428625" y="30908625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1857375" cy="1247775"/>
    <xdr:sp macro="" textlink="">
      <xdr:nvSpPr>
        <xdr:cNvPr id="34" name="AutoShape 6">
          <a:extLst>
            <a:ext uri="{FF2B5EF4-FFF2-40B4-BE49-F238E27FC236}">
              <a16:creationId xmlns:a16="http://schemas.microsoft.com/office/drawing/2014/main" id="{464F026C-B157-4A9F-BB28-3664474A4249}"/>
            </a:ext>
          </a:extLst>
        </xdr:cNvPr>
        <xdr:cNvSpPr>
          <a:spLocks noChangeAspect="1" noChangeArrowheads="1"/>
        </xdr:cNvSpPr>
      </xdr:nvSpPr>
      <xdr:spPr bwMode="auto">
        <a:xfrm>
          <a:off x="428625" y="30908625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1857375" cy="1247775"/>
    <xdr:sp macro="" textlink="">
      <xdr:nvSpPr>
        <xdr:cNvPr id="35" name="AutoShape 6">
          <a:extLst>
            <a:ext uri="{FF2B5EF4-FFF2-40B4-BE49-F238E27FC236}">
              <a16:creationId xmlns:a16="http://schemas.microsoft.com/office/drawing/2014/main" id="{382C879E-A3E3-443C-BD56-645E44F80EC7}"/>
            </a:ext>
          </a:extLst>
        </xdr:cNvPr>
        <xdr:cNvSpPr>
          <a:spLocks noChangeAspect="1" noChangeArrowheads="1"/>
        </xdr:cNvSpPr>
      </xdr:nvSpPr>
      <xdr:spPr bwMode="auto">
        <a:xfrm>
          <a:off x="428625" y="30908625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857375" cy="1247775"/>
    <xdr:sp macro="" textlink="">
      <xdr:nvSpPr>
        <xdr:cNvPr id="45" name="AutoShape 7">
          <a:extLst>
            <a:ext uri="{FF2B5EF4-FFF2-40B4-BE49-F238E27FC236}">
              <a16:creationId xmlns:a16="http://schemas.microsoft.com/office/drawing/2014/main" id="{9883FF71-76C2-4749-944A-6D51F474E79F}"/>
            </a:ext>
          </a:extLst>
        </xdr:cNvPr>
        <xdr:cNvSpPr>
          <a:spLocks noChangeAspect="1" noChangeArrowheads="1"/>
        </xdr:cNvSpPr>
      </xdr:nvSpPr>
      <xdr:spPr bwMode="auto">
        <a:xfrm>
          <a:off x="428625" y="32042100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857375" cy="1247775"/>
    <xdr:sp macro="" textlink="">
      <xdr:nvSpPr>
        <xdr:cNvPr id="56" name="AutoShape 7">
          <a:extLst>
            <a:ext uri="{FF2B5EF4-FFF2-40B4-BE49-F238E27FC236}">
              <a16:creationId xmlns:a16="http://schemas.microsoft.com/office/drawing/2014/main" id="{797AB1EA-778C-4088-86A1-FC3FB9586402}"/>
            </a:ext>
          </a:extLst>
        </xdr:cNvPr>
        <xdr:cNvSpPr>
          <a:spLocks noChangeAspect="1" noChangeArrowheads="1"/>
        </xdr:cNvSpPr>
      </xdr:nvSpPr>
      <xdr:spPr bwMode="auto">
        <a:xfrm>
          <a:off x="428625" y="32042100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857375" cy="1247775"/>
    <xdr:sp macro="" textlink="">
      <xdr:nvSpPr>
        <xdr:cNvPr id="57" name="AutoShape 6">
          <a:extLst>
            <a:ext uri="{FF2B5EF4-FFF2-40B4-BE49-F238E27FC236}">
              <a16:creationId xmlns:a16="http://schemas.microsoft.com/office/drawing/2014/main" id="{BC98EF8D-069A-46E6-932E-0CC094360A0D}"/>
            </a:ext>
          </a:extLst>
        </xdr:cNvPr>
        <xdr:cNvSpPr>
          <a:spLocks noChangeAspect="1" noChangeArrowheads="1"/>
        </xdr:cNvSpPr>
      </xdr:nvSpPr>
      <xdr:spPr bwMode="auto">
        <a:xfrm>
          <a:off x="428625" y="32042100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857375" cy="1247775"/>
    <xdr:sp macro="" textlink="">
      <xdr:nvSpPr>
        <xdr:cNvPr id="58" name="AutoShape 6">
          <a:extLst>
            <a:ext uri="{FF2B5EF4-FFF2-40B4-BE49-F238E27FC236}">
              <a16:creationId xmlns:a16="http://schemas.microsoft.com/office/drawing/2014/main" id="{95F3DD29-C00E-4EDC-84F8-C6D8D72A4B37}"/>
            </a:ext>
          </a:extLst>
        </xdr:cNvPr>
        <xdr:cNvSpPr>
          <a:spLocks noChangeAspect="1" noChangeArrowheads="1"/>
        </xdr:cNvSpPr>
      </xdr:nvSpPr>
      <xdr:spPr bwMode="auto">
        <a:xfrm>
          <a:off x="428625" y="32042100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857375" cy="1247775"/>
    <xdr:sp macro="" textlink="">
      <xdr:nvSpPr>
        <xdr:cNvPr id="60" name="AutoShape 11">
          <a:extLst>
            <a:ext uri="{FF2B5EF4-FFF2-40B4-BE49-F238E27FC236}">
              <a16:creationId xmlns:a16="http://schemas.microsoft.com/office/drawing/2014/main" id="{B5EF1AA8-BAB5-4950-85CD-47C1C229C169}"/>
            </a:ext>
          </a:extLst>
        </xdr:cNvPr>
        <xdr:cNvSpPr>
          <a:spLocks noChangeAspect="1" noChangeArrowheads="1"/>
        </xdr:cNvSpPr>
      </xdr:nvSpPr>
      <xdr:spPr bwMode="auto">
        <a:xfrm>
          <a:off x="428625" y="32042100"/>
          <a:ext cx="18573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47625</xdr:colOff>
      <xdr:row>6</xdr:row>
      <xdr:rowOff>99061</xdr:rowOff>
    </xdr:from>
    <xdr:to>
      <xdr:col>1</xdr:col>
      <xdr:colOff>947625</xdr:colOff>
      <xdr:row>6</xdr:row>
      <xdr:rowOff>750100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AF40DDA-B1C2-6730-164C-4E37DF01B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" y="1939291"/>
          <a:ext cx="900000" cy="65103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7</xdr:row>
      <xdr:rowOff>85725</xdr:rowOff>
    </xdr:from>
    <xdr:to>
      <xdr:col>1</xdr:col>
      <xdr:colOff>947625</xdr:colOff>
      <xdr:row>7</xdr:row>
      <xdr:rowOff>736764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1EAC0E0C-509D-43CB-B70A-CC126C719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3248025"/>
          <a:ext cx="900000" cy="651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161927</xdr:colOff>
      <xdr:row>8</xdr:row>
      <xdr:rowOff>49529</xdr:rowOff>
    </xdr:from>
    <xdr:to>
      <xdr:col>1</xdr:col>
      <xdr:colOff>849050</xdr:colOff>
      <xdr:row>8</xdr:row>
      <xdr:rowOff>779054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8265FC2-F038-F280-E033-6DF55561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2" y="4030979"/>
          <a:ext cx="687123" cy="729525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</xdr:colOff>
      <xdr:row>9</xdr:row>
      <xdr:rowOff>116205</xdr:rowOff>
    </xdr:from>
    <xdr:to>
      <xdr:col>1</xdr:col>
      <xdr:colOff>947625</xdr:colOff>
      <xdr:row>9</xdr:row>
      <xdr:rowOff>733093</xdr:rowOff>
    </xdr:to>
    <xdr:pic>
      <xdr:nvPicPr>
        <xdr:cNvPr id="2051" name="Afbeelding 2050">
          <a:extLst>
            <a:ext uri="{FF2B5EF4-FFF2-40B4-BE49-F238E27FC236}">
              <a16:creationId xmlns:a16="http://schemas.microsoft.com/office/drawing/2014/main" id="{75BFAEDD-3ECF-D3F2-F54D-2EF0CF6EB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3870" y="4916805"/>
          <a:ext cx="892380" cy="616888"/>
        </a:xfrm>
        <a:prstGeom prst="rect">
          <a:avLst/>
        </a:prstGeom>
      </xdr:spPr>
    </xdr:pic>
    <xdr:clientData/>
  </xdr:twoCellAnchor>
  <xdr:twoCellAnchor editAs="oneCell">
    <xdr:from>
      <xdr:col>1</xdr:col>
      <xdr:colOff>144780</xdr:colOff>
      <xdr:row>10</xdr:row>
      <xdr:rowOff>55245</xdr:rowOff>
    </xdr:from>
    <xdr:to>
      <xdr:col>1</xdr:col>
      <xdr:colOff>852977</xdr:colOff>
      <xdr:row>10</xdr:row>
      <xdr:rowOff>775245</xdr:rowOff>
    </xdr:to>
    <xdr:pic>
      <xdr:nvPicPr>
        <xdr:cNvPr id="2052" name="Afbeelding 2051">
          <a:extLst>
            <a:ext uri="{FF2B5EF4-FFF2-40B4-BE49-F238E27FC236}">
              <a16:creationId xmlns:a16="http://schemas.microsoft.com/office/drawing/2014/main" id="{2F6057F1-3A51-DD7B-BF60-36707BA3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3405" y="5674995"/>
          <a:ext cx="708197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11</xdr:row>
      <xdr:rowOff>70485</xdr:rowOff>
    </xdr:from>
    <xdr:to>
      <xdr:col>1</xdr:col>
      <xdr:colOff>837504</xdr:colOff>
      <xdr:row>11</xdr:row>
      <xdr:rowOff>790485</xdr:rowOff>
    </xdr:to>
    <xdr:pic>
      <xdr:nvPicPr>
        <xdr:cNvPr id="2053" name="Afbeelding 2052">
          <a:extLst>
            <a:ext uri="{FF2B5EF4-FFF2-40B4-BE49-F238E27FC236}">
              <a16:creationId xmlns:a16="http://schemas.microsoft.com/office/drawing/2014/main" id="{17EC1263-90B3-BDAD-931B-586C70796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9125" y="6509385"/>
          <a:ext cx="647004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184785</xdr:colOff>
      <xdr:row>12</xdr:row>
      <xdr:rowOff>49530</xdr:rowOff>
    </xdr:from>
    <xdr:to>
      <xdr:col>1</xdr:col>
      <xdr:colOff>837883</xdr:colOff>
      <xdr:row>12</xdr:row>
      <xdr:rowOff>769530</xdr:rowOff>
    </xdr:to>
    <xdr:pic>
      <xdr:nvPicPr>
        <xdr:cNvPr id="2063" name="Afbeelding 2062">
          <a:extLst>
            <a:ext uri="{FF2B5EF4-FFF2-40B4-BE49-F238E27FC236}">
              <a16:creationId xmlns:a16="http://schemas.microsoft.com/office/drawing/2014/main" id="{0581D3AE-2E0D-0FAF-D121-B5156F0A1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3410" y="7307580"/>
          <a:ext cx="653098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196215</xdr:colOff>
      <xdr:row>13</xdr:row>
      <xdr:rowOff>47625</xdr:rowOff>
    </xdr:from>
    <xdr:to>
      <xdr:col>1</xdr:col>
      <xdr:colOff>849313</xdr:colOff>
      <xdr:row>13</xdr:row>
      <xdr:rowOff>767625</xdr:rowOff>
    </xdr:to>
    <xdr:pic>
      <xdr:nvPicPr>
        <xdr:cNvPr id="2065" name="Afbeelding 2064">
          <a:extLst>
            <a:ext uri="{FF2B5EF4-FFF2-40B4-BE49-F238E27FC236}">
              <a16:creationId xmlns:a16="http://schemas.microsoft.com/office/drawing/2014/main" id="{D4EA105D-2B8F-45FE-8560-36C2A3D5C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4840" y="8124825"/>
          <a:ext cx="653098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127635</xdr:colOff>
      <xdr:row>14</xdr:row>
      <xdr:rowOff>89535</xdr:rowOff>
    </xdr:from>
    <xdr:to>
      <xdr:col>1</xdr:col>
      <xdr:colOff>896175</xdr:colOff>
      <xdr:row>14</xdr:row>
      <xdr:rowOff>809535</xdr:rowOff>
    </xdr:to>
    <xdr:pic>
      <xdr:nvPicPr>
        <xdr:cNvPr id="2066" name="Afbeelding 2065">
          <a:extLst>
            <a:ext uri="{FF2B5EF4-FFF2-40B4-BE49-F238E27FC236}">
              <a16:creationId xmlns:a16="http://schemas.microsoft.com/office/drawing/2014/main" id="{40F1AF78-297A-31BD-A237-D7AB53363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56260" y="8985885"/>
          <a:ext cx="76854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15</xdr:row>
      <xdr:rowOff>93345</xdr:rowOff>
    </xdr:from>
    <xdr:to>
      <xdr:col>1</xdr:col>
      <xdr:colOff>901890</xdr:colOff>
      <xdr:row>15</xdr:row>
      <xdr:rowOff>813345</xdr:rowOff>
    </xdr:to>
    <xdr:pic>
      <xdr:nvPicPr>
        <xdr:cNvPr id="2067" name="Afbeelding 2066">
          <a:extLst>
            <a:ext uri="{FF2B5EF4-FFF2-40B4-BE49-F238E27FC236}">
              <a16:creationId xmlns:a16="http://schemas.microsoft.com/office/drawing/2014/main" id="{C036B0B7-F48B-4821-8323-172B52DD7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61975" y="9808845"/>
          <a:ext cx="76854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16</xdr:row>
      <xdr:rowOff>59055</xdr:rowOff>
    </xdr:from>
    <xdr:to>
      <xdr:col>1</xdr:col>
      <xdr:colOff>893869</xdr:colOff>
      <xdr:row>16</xdr:row>
      <xdr:rowOff>779055</xdr:rowOff>
    </xdr:to>
    <xdr:pic>
      <xdr:nvPicPr>
        <xdr:cNvPr id="2068" name="Afbeelding 2067">
          <a:extLst>
            <a:ext uri="{FF2B5EF4-FFF2-40B4-BE49-F238E27FC236}">
              <a16:creationId xmlns:a16="http://schemas.microsoft.com/office/drawing/2014/main" id="{B1E511C2-0EC3-D76A-0400-3988A125A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61975" y="10593705"/>
          <a:ext cx="760519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184785</xdr:colOff>
      <xdr:row>17</xdr:row>
      <xdr:rowOff>123825</xdr:rowOff>
    </xdr:from>
    <xdr:to>
      <xdr:col>1</xdr:col>
      <xdr:colOff>856674</xdr:colOff>
      <xdr:row>17</xdr:row>
      <xdr:rowOff>771825</xdr:rowOff>
    </xdr:to>
    <xdr:pic>
      <xdr:nvPicPr>
        <xdr:cNvPr id="2069" name="Afbeelding 2068">
          <a:extLst>
            <a:ext uri="{FF2B5EF4-FFF2-40B4-BE49-F238E27FC236}">
              <a16:creationId xmlns:a16="http://schemas.microsoft.com/office/drawing/2014/main" id="{63A5DF5A-7525-64D7-60D4-67375B773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3410" y="11477625"/>
          <a:ext cx="671889" cy="6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160020</xdr:colOff>
      <xdr:row>18</xdr:row>
      <xdr:rowOff>102870</xdr:rowOff>
    </xdr:from>
    <xdr:to>
      <xdr:col>1</xdr:col>
      <xdr:colOff>831909</xdr:colOff>
      <xdr:row>18</xdr:row>
      <xdr:rowOff>750870</xdr:rowOff>
    </xdr:to>
    <xdr:pic>
      <xdr:nvPicPr>
        <xdr:cNvPr id="2070" name="Afbeelding 2069">
          <a:extLst>
            <a:ext uri="{FF2B5EF4-FFF2-40B4-BE49-F238E27FC236}">
              <a16:creationId xmlns:a16="http://schemas.microsoft.com/office/drawing/2014/main" id="{2AEC9454-839C-B2BF-C36B-3C6D26DA3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88645" y="12275820"/>
          <a:ext cx="671889" cy="6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165735</xdr:colOff>
      <xdr:row>19</xdr:row>
      <xdr:rowOff>74295</xdr:rowOff>
    </xdr:from>
    <xdr:to>
      <xdr:col>1</xdr:col>
      <xdr:colOff>837624</xdr:colOff>
      <xdr:row>19</xdr:row>
      <xdr:rowOff>722295</xdr:rowOff>
    </xdr:to>
    <xdr:pic>
      <xdr:nvPicPr>
        <xdr:cNvPr id="2071" name="Afbeelding 2070">
          <a:extLst>
            <a:ext uri="{FF2B5EF4-FFF2-40B4-BE49-F238E27FC236}">
              <a16:creationId xmlns:a16="http://schemas.microsoft.com/office/drawing/2014/main" id="{D62BD93E-F034-46E9-A53D-A5B5E5B08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4360" y="13066395"/>
          <a:ext cx="671889" cy="64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132519</xdr:colOff>
      <xdr:row>20</xdr:row>
      <xdr:rowOff>60380</xdr:rowOff>
    </xdr:from>
    <xdr:to>
      <xdr:col>1</xdr:col>
      <xdr:colOff>827838</xdr:colOff>
      <xdr:row>20</xdr:row>
      <xdr:rowOff>780380</xdr:rowOff>
    </xdr:to>
    <xdr:pic>
      <xdr:nvPicPr>
        <xdr:cNvPr id="2072" name="Afbeelding 2071">
          <a:extLst>
            <a:ext uri="{FF2B5EF4-FFF2-40B4-BE49-F238E27FC236}">
              <a16:creationId xmlns:a16="http://schemas.microsoft.com/office/drawing/2014/main" id="{D977B222-16AC-02E9-54CC-8352A8EE90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44956" r="1"/>
        <a:stretch/>
      </xdr:blipFill>
      <xdr:spPr>
        <a:xfrm>
          <a:off x="563215" y="14008293"/>
          <a:ext cx="695319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</xdr:colOff>
      <xdr:row>21</xdr:row>
      <xdr:rowOff>196216</xdr:rowOff>
    </xdr:from>
    <xdr:to>
      <xdr:col>2</xdr:col>
      <xdr:colOff>21045</xdr:colOff>
      <xdr:row>21</xdr:row>
      <xdr:rowOff>726075</xdr:rowOff>
    </xdr:to>
    <xdr:pic>
      <xdr:nvPicPr>
        <xdr:cNvPr id="2073" name="Afbeelding 2072">
          <a:extLst>
            <a:ext uri="{FF2B5EF4-FFF2-40B4-BE49-F238E27FC236}">
              <a16:creationId xmlns:a16="http://schemas.microsoft.com/office/drawing/2014/main" id="{5CA73A3C-5284-CF8F-A16A-BA5B1B771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20065" y="14826616"/>
          <a:ext cx="900000" cy="529859"/>
        </a:xfrm>
        <a:prstGeom prst="rect">
          <a:avLst/>
        </a:prstGeom>
      </xdr:spPr>
    </xdr:pic>
    <xdr:clientData/>
  </xdr:twoCellAnchor>
  <xdr:twoCellAnchor editAs="oneCell">
    <xdr:from>
      <xdr:col>1</xdr:col>
      <xdr:colOff>93345</xdr:colOff>
      <xdr:row>22</xdr:row>
      <xdr:rowOff>234315</xdr:rowOff>
    </xdr:from>
    <xdr:to>
      <xdr:col>2</xdr:col>
      <xdr:colOff>22950</xdr:colOff>
      <xdr:row>22</xdr:row>
      <xdr:rowOff>633596</xdr:rowOff>
    </xdr:to>
    <xdr:pic>
      <xdr:nvPicPr>
        <xdr:cNvPr id="2074" name="Afbeelding 2073">
          <a:extLst>
            <a:ext uri="{FF2B5EF4-FFF2-40B4-BE49-F238E27FC236}">
              <a16:creationId xmlns:a16="http://schemas.microsoft.com/office/drawing/2014/main" id="{960BECCF-8ADF-2BB7-F99A-D6541D430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21970" y="15683865"/>
          <a:ext cx="900000" cy="399281"/>
        </a:xfrm>
        <a:prstGeom prst="rect">
          <a:avLst/>
        </a:prstGeom>
      </xdr:spPr>
    </xdr:pic>
    <xdr:clientData/>
  </xdr:twoCellAnchor>
  <xdr:twoCellAnchor editAs="oneCell">
    <xdr:from>
      <xdr:col>1</xdr:col>
      <xdr:colOff>100965</xdr:colOff>
      <xdr:row>23</xdr:row>
      <xdr:rowOff>299085</xdr:rowOff>
    </xdr:from>
    <xdr:to>
      <xdr:col>2</xdr:col>
      <xdr:colOff>22950</xdr:colOff>
      <xdr:row>23</xdr:row>
      <xdr:rowOff>568661</xdr:rowOff>
    </xdr:to>
    <xdr:pic>
      <xdr:nvPicPr>
        <xdr:cNvPr id="2075" name="Afbeelding 2074">
          <a:extLst>
            <a:ext uri="{FF2B5EF4-FFF2-40B4-BE49-F238E27FC236}">
              <a16:creationId xmlns:a16="http://schemas.microsoft.com/office/drawing/2014/main" id="{AB884954-2EC0-CB75-9A30-E2FBA45E4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29590" y="16567785"/>
          <a:ext cx="892380" cy="269576"/>
        </a:xfrm>
        <a:prstGeom prst="rect">
          <a:avLst/>
        </a:prstGeom>
      </xdr:spPr>
    </xdr:pic>
    <xdr:clientData/>
  </xdr:twoCellAnchor>
  <xdr:twoCellAnchor editAs="oneCell">
    <xdr:from>
      <xdr:col>1</xdr:col>
      <xdr:colOff>93345</xdr:colOff>
      <xdr:row>25</xdr:row>
      <xdr:rowOff>106680</xdr:rowOff>
    </xdr:from>
    <xdr:to>
      <xdr:col>1</xdr:col>
      <xdr:colOff>985725</xdr:colOff>
      <xdr:row>25</xdr:row>
      <xdr:rowOff>747314</xdr:rowOff>
    </xdr:to>
    <xdr:pic>
      <xdr:nvPicPr>
        <xdr:cNvPr id="2076" name="Afbeelding 2075">
          <a:extLst>
            <a:ext uri="{FF2B5EF4-FFF2-40B4-BE49-F238E27FC236}">
              <a16:creationId xmlns:a16="http://schemas.microsoft.com/office/drawing/2014/main" id="{A45C85AF-F15C-FD83-BD70-496D7C777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21970" y="18013680"/>
          <a:ext cx="892380" cy="640634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</xdr:colOff>
      <xdr:row>24</xdr:row>
      <xdr:rowOff>104775</xdr:rowOff>
    </xdr:from>
    <xdr:to>
      <xdr:col>1</xdr:col>
      <xdr:colOff>974295</xdr:colOff>
      <xdr:row>24</xdr:row>
      <xdr:rowOff>745409</xdr:rowOff>
    </xdr:to>
    <xdr:pic>
      <xdr:nvPicPr>
        <xdr:cNvPr id="2078" name="Afbeelding 2077">
          <a:extLst>
            <a:ext uri="{FF2B5EF4-FFF2-40B4-BE49-F238E27FC236}">
              <a16:creationId xmlns:a16="http://schemas.microsoft.com/office/drawing/2014/main" id="{7B37DC2D-22AD-4C97-B027-D16D827EA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02920" y="17192625"/>
          <a:ext cx="900000" cy="640634"/>
        </a:xfrm>
        <a:prstGeom prst="rect">
          <a:avLst/>
        </a:prstGeom>
      </xdr:spPr>
    </xdr:pic>
    <xdr:clientData/>
  </xdr:twoCellAnchor>
  <xdr:twoCellAnchor editAs="oneCell">
    <xdr:from>
      <xdr:col>1</xdr:col>
      <xdr:colOff>80010</xdr:colOff>
      <xdr:row>26</xdr:row>
      <xdr:rowOff>112395</xdr:rowOff>
    </xdr:from>
    <xdr:to>
      <xdr:col>1</xdr:col>
      <xdr:colOff>980010</xdr:colOff>
      <xdr:row>26</xdr:row>
      <xdr:rowOff>716304</xdr:rowOff>
    </xdr:to>
    <xdr:pic>
      <xdr:nvPicPr>
        <xdr:cNvPr id="2080" name="Afbeelding 2079">
          <a:extLst>
            <a:ext uri="{FF2B5EF4-FFF2-40B4-BE49-F238E27FC236}">
              <a16:creationId xmlns:a16="http://schemas.microsoft.com/office/drawing/2014/main" id="{928A8D91-6858-604F-8853-980116391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08635" y="18838545"/>
          <a:ext cx="900000" cy="603909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27</xdr:row>
      <xdr:rowOff>171450</xdr:rowOff>
    </xdr:from>
    <xdr:to>
      <xdr:col>1</xdr:col>
      <xdr:colOff>922860</xdr:colOff>
      <xdr:row>27</xdr:row>
      <xdr:rowOff>775359</xdr:rowOff>
    </xdr:to>
    <xdr:pic>
      <xdr:nvPicPr>
        <xdr:cNvPr id="2081" name="Afbeelding 2080">
          <a:extLst>
            <a:ext uri="{FF2B5EF4-FFF2-40B4-BE49-F238E27FC236}">
              <a16:creationId xmlns:a16="http://schemas.microsoft.com/office/drawing/2014/main" id="{8C4DA13F-944A-4B54-A66F-F16442C58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51485" y="19716750"/>
          <a:ext cx="900000" cy="603909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</xdr:colOff>
      <xdr:row>28</xdr:row>
      <xdr:rowOff>104775</xdr:rowOff>
    </xdr:from>
    <xdr:to>
      <xdr:col>1</xdr:col>
      <xdr:colOff>955245</xdr:colOff>
      <xdr:row>28</xdr:row>
      <xdr:rowOff>708684</xdr:rowOff>
    </xdr:to>
    <xdr:pic>
      <xdr:nvPicPr>
        <xdr:cNvPr id="2082" name="Afbeelding 2081">
          <a:extLst>
            <a:ext uri="{FF2B5EF4-FFF2-40B4-BE49-F238E27FC236}">
              <a16:creationId xmlns:a16="http://schemas.microsoft.com/office/drawing/2014/main" id="{192CB2D0-C92A-4247-BBB6-764FEFBC5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83870" y="20469225"/>
          <a:ext cx="900000" cy="603909"/>
        </a:xfrm>
        <a:prstGeom prst="rect">
          <a:avLst/>
        </a:prstGeom>
      </xdr:spPr>
    </xdr:pic>
    <xdr:clientData/>
  </xdr:twoCellAnchor>
  <xdr:twoCellAnchor editAs="oneCell">
    <xdr:from>
      <xdr:col>1</xdr:col>
      <xdr:colOff>78105</xdr:colOff>
      <xdr:row>29</xdr:row>
      <xdr:rowOff>41910</xdr:rowOff>
    </xdr:from>
    <xdr:to>
      <xdr:col>1</xdr:col>
      <xdr:colOff>897341</xdr:colOff>
      <xdr:row>29</xdr:row>
      <xdr:rowOff>761910</xdr:rowOff>
    </xdr:to>
    <xdr:pic>
      <xdr:nvPicPr>
        <xdr:cNvPr id="2083" name="Afbeelding 2082">
          <a:extLst>
            <a:ext uri="{FF2B5EF4-FFF2-40B4-BE49-F238E27FC236}">
              <a16:creationId xmlns:a16="http://schemas.microsoft.com/office/drawing/2014/main" id="{788D28B8-0BF0-7B53-A886-9866C32A3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08635" y="20722590"/>
          <a:ext cx="819236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100965</xdr:colOff>
      <xdr:row>30</xdr:row>
      <xdr:rowOff>53340</xdr:rowOff>
    </xdr:from>
    <xdr:to>
      <xdr:col>1</xdr:col>
      <xdr:colOff>880965</xdr:colOff>
      <xdr:row>30</xdr:row>
      <xdr:rowOff>773340</xdr:rowOff>
    </xdr:to>
    <xdr:pic>
      <xdr:nvPicPr>
        <xdr:cNvPr id="2084" name="Afbeelding 2083">
          <a:extLst>
            <a:ext uri="{FF2B5EF4-FFF2-40B4-BE49-F238E27FC236}">
              <a16:creationId xmlns:a16="http://schemas.microsoft.com/office/drawing/2014/main" id="{2B96E91B-1878-2544-F060-4F6B58B6F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31495" y="21553170"/>
          <a:ext cx="78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31</xdr:row>
      <xdr:rowOff>47625</xdr:rowOff>
    </xdr:from>
    <xdr:to>
      <xdr:col>1</xdr:col>
      <xdr:colOff>883459</xdr:colOff>
      <xdr:row>31</xdr:row>
      <xdr:rowOff>767625</xdr:rowOff>
    </xdr:to>
    <xdr:pic>
      <xdr:nvPicPr>
        <xdr:cNvPr id="2085" name="Afbeelding 2084">
          <a:extLst>
            <a:ext uri="{FF2B5EF4-FFF2-40B4-BE49-F238E27FC236}">
              <a16:creationId xmlns:a16="http://schemas.microsoft.com/office/drawing/2014/main" id="{8A5F99D6-9E78-3F82-658C-0A4CB95A5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23874" y="22869525"/>
          <a:ext cx="78821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74294</xdr:colOff>
      <xdr:row>32</xdr:row>
      <xdr:rowOff>47625</xdr:rowOff>
    </xdr:from>
    <xdr:to>
      <xdr:col>1</xdr:col>
      <xdr:colOff>862504</xdr:colOff>
      <xdr:row>32</xdr:row>
      <xdr:rowOff>767625</xdr:rowOff>
    </xdr:to>
    <xdr:pic>
      <xdr:nvPicPr>
        <xdr:cNvPr id="2086" name="Afbeelding 2085">
          <a:extLst>
            <a:ext uri="{FF2B5EF4-FFF2-40B4-BE49-F238E27FC236}">
              <a16:creationId xmlns:a16="http://schemas.microsoft.com/office/drawing/2014/main" id="{48CD8C85-E552-45AA-A94B-D43C9EB2A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02919" y="23688675"/>
          <a:ext cx="78821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</xdr:colOff>
      <xdr:row>33</xdr:row>
      <xdr:rowOff>53341</xdr:rowOff>
    </xdr:from>
    <xdr:to>
      <xdr:col>1</xdr:col>
      <xdr:colOff>896971</xdr:colOff>
      <xdr:row>33</xdr:row>
      <xdr:rowOff>773341</xdr:rowOff>
    </xdr:to>
    <xdr:pic>
      <xdr:nvPicPr>
        <xdr:cNvPr id="2087" name="Afbeelding 2086">
          <a:extLst>
            <a:ext uri="{FF2B5EF4-FFF2-40B4-BE49-F238E27FC236}">
              <a16:creationId xmlns:a16="http://schemas.microsoft.com/office/drawing/2014/main" id="{39B0AAD6-8EC7-DCFA-AF76-4F90C1D15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12445" y="24010621"/>
          <a:ext cx="815056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</xdr:colOff>
      <xdr:row>34</xdr:row>
      <xdr:rowOff>129541</xdr:rowOff>
    </xdr:from>
    <xdr:to>
      <xdr:col>1</xdr:col>
      <xdr:colOff>949530</xdr:colOff>
      <xdr:row>34</xdr:row>
      <xdr:rowOff>751600</xdr:rowOff>
    </xdr:to>
    <xdr:pic>
      <xdr:nvPicPr>
        <xdr:cNvPr id="2088" name="Afbeelding 2087">
          <a:extLst>
            <a:ext uri="{FF2B5EF4-FFF2-40B4-BE49-F238E27FC236}">
              <a16:creationId xmlns:a16="http://schemas.microsoft.com/office/drawing/2014/main" id="{42748030-9494-67F6-2771-44B4D9737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8155" y="25408891"/>
          <a:ext cx="900000" cy="622059"/>
        </a:xfrm>
        <a:prstGeom prst="rect">
          <a:avLst/>
        </a:prstGeom>
      </xdr:spPr>
    </xdr:pic>
    <xdr:clientData/>
  </xdr:twoCellAnchor>
  <xdr:twoCellAnchor editAs="oneCell">
    <xdr:from>
      <xdr:col>1</xdr:col>
      <xdr:colOff>51433</xdr:colOff>
      <xdr:row>35</xdr:row>
      <xdr:rowOff>55245</xdr:rowOff>
    </xdr:from>
    <xdr:to>
      <xdr:col>1</xdr:col>
      <xdr:colOff>951433</xdr:colOff>
      <xdr:row>35</xdr:row>
      <xdr:rowOff>711106</xdr:rowOff>
    </xdr:to>
    <xdr:pic>
      <xdr:nvPicPr>
        <xdr:cNvPr id="2089" name="Afbeelding 2088">
          <a:extLst>
            <a:ext uri="{FF2B5EF4-FFF2-40B4-BE49-F238E27FC236}">
              <a16:creationId xmlns:a16="http://schemas.microsoft.com/office/drawing/2014/main" id="{914E3E80-F20F-4075-EA28-9FE3F71CB5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l="3174"/>
        <a:stretch/>
      </xdr:blipFill>
      <xdr:spPr>
        <a:xfrm>
          <a:off x="480058" y="26153745"/>
          <a:ext cx="900000" cy="655861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</xdr:colOff>
      <xdr:row>36</xdr:row>
      <xdr:rowOff>144780</xdr:rowOff>
    </xdr:from>
    <xdr:to>
      <xdr:col>1</xdr:col>
      <xdr:colOff>955245</xdr:colOff>
      <xdr:row>36</xdr:row>
      <xdr:rowOff>751757</xdr:rowOff>
    </xdr:to>
    <xdr:pic>
      <xdr:nvPicPr>
        <xdr:cNvPr id="2090" name="Afbeelding 2089">
          <a:extLst>
            <a:ext uri="{FF2B5EF4-FFF2-40B4-BE49-F238E27FC236}">
              <a16:creationId xmlns:a16="http://schemas.microsoft.com/office/drawing/2014/main" id="{17275E21-9250-4180-0CF0-B6C124A15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83870" y="27062430"/>
          <a:ext cx="900000" cy="606977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108586</xdr:colOff>
      <xdr:row>37</xdr:row>
      <xdr:rowOff>53340</xdr:rowOff>
    </xdr:from>
    <xdr:to>
      <xdr:col>1</xdr:col>
      <xdr:colOff>855171</xdr:colOff>
      <xdr:row>37</xdr:row>
      <xdr:rowOff>773340</xdr:rowOff>
    </xdr:to>
    <xdr:pic>
      <xdr:nvPicPr>
        <xdr:cNvPr id="2091" name="Afbeelding 2090">
          <a:extLst>
            <a:ext uri="{FF2B5EF4-FFF2-40B4-BE49-F238E27FC236}">
              <a16:creationId xmlns:a16="http://schemas.microsoft.com/office/drawing/2014/main" id="{F16752CB-3335-10AA-A1B2-783F6AAD7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1" y="27790140"/>
          <a:ext cx="746585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127635</xdr:colOff>
      <xdr:row>38</xdr:row>
      <xdr:rowOff>47625</xdr:rowOff>
    </xdr:from>
    <xdr:to>
      <xdr:col>1</xdr:col>
      <xdr:colOff>874220</xdr:colOff>
      <xdr:row>38</xdr:row>
      <xdr:rowOff>767625</xdr:rowOff>
    </xdr:to>
    <xdr:pic>
      <xdr:nvPicPr>
        <xdr:cNvPr id="2092" name="Afbeelding 2091">
          <a:extLst>
            <a:ext uri="{FF2B5EF4-FFF2-40B4-BE49-F238E27FC236}">
              <a16:creationId xmlns:a16="http://schemas.microsoft.com/office/drawing/2014/main" id="{7C2641C8-0180-4B7E-9A9E-9EFA9165E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56260" y="28603575"/>
          <a:ext cx="746585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39</xdr:row>
      <xdr:rowOff>45720</xdr:rowOff>
    </xdr:from>
    <xdr:to>
      <xdr:col>1</xdr:col>
      <xdr:colOff>888110</xdr:colOff>
      <xdr:row>39</xdr:row>
      <xdr:rowOff>765720</xdr:rowOff>
    </xdr:to>
    <xdr:pic>
      <xdr:nvPicPr>
        <xdr:cNvPr id="2093" name="Afbeelding 2092">
          <a:extLst>
            <a:ext uri="{FF2B5EF4-FFF2-40B4-BE49-F238E27FC236}">
              <a16:creationId xmlns:a16="http://schemas.microsoft.com/office/drawing/2014/main" id="{1AD56098-749C-92B1-1654-460FE61ED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61976" y="29420820"/>
          <a:ext cx="754759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42</xdr:row>
      <xdr:rowOff>323850</xdr:rowOff>
    </xdr:from>
    <xdr:to>
      <xdr:col>1</xdr:col>
      <xdr:colOff>928576</xdr:colOff>
      <xdr:row>42</xdr:row>
      <xdr:rowOff>802136</xdr:rowOff>
    </xdr:to>
    <xdr:pic>
      <xdr:nvPicPr>
        <xdr:cNvPr id="2094" name="Afbeelding 2093">
          <a:extLst>
            <a:ext uri="{FF2B5EF4-FFF2-40B4-BE49-F238E27FC236}">
              <a16:creationId xmlns:a16="http://schemas.microsoft.com/office/drawing/2014/main" id="{1A50EA93-7F7E-665C-8F5F-D3680BF52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6" y="30022800"/>
          <a:ext cx="900000" cy="478286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40</xdr:row>
      <xdr:rowOff>306705</xdr:rowOff>
    </xdr:from>
    <xdr:to>
      <xdr:col>1</xdr:col>
      <xdr:colOff>960960</xdr:colOff>
      <xdr:row>40</xdr:row>
      <xdr:rowOff>784991</xdr:rowOff>
    </xdr:to>
    <xdr:pic>
      <xdr:nvPicPr>
        <xdr:cNvPr id="2095" name="Afbeelding 2094">
          <a:extLst>
            <a:ext uri="{FF2B5EF4-FFF2-40B4-BE49-F238E27FC236}">
              <a16:creationId xmlns:a16="http://schemas.microsoft.com/office/drawing/2014/main" id="{6B23B768-D7E3-4F87-8CB8-5C7246153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89585" y="30500955"/>
          <a:ext cx="900000" cy="478286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41</xdr:row>
      <xdr:rowOff>342900</xdr:rowOff>
    </xdr:from>
    <xdr:to>
      <xdr:col>1</xdr:col>
      <xdr:colOff>957150</xdr:colOff>
      <xdr:row>41</xdr:row>
      <xdr:rowOff>818465</xdr:rowOff>
    </xdr:to>
    <xdr:pic>
      <xdr:nvPicPr>
        <xdr:cNvPr id="2096" name="Afbeelding 2095">
          <a:extLst>
            <a:ext uri="{FF2B5EF4-FFF2-40B4-BE49-F238E27FC236}">
              <a16:creationId xmlns:a16="http://schemas.microsoft.com/office/drawing/2014/main" id="{725B2E93-6F2D-4C4E-9FBD-E9F536A24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85775" y="31680150"/>
          <a:ext cx="900000" cy="475565"/>
        </a:xfrm>
        <a:prstGeom prst="rect">
          <a:avLst/>
        </a:prstGeom>
      </xdr:spPr>
    </xdr:pic>
    <xdr:clientData/>
  </xdr:twoCellAnchor>
  <xdr:twoCellAnchor editAs="oneCell">
    <xdr:from>
      <xdr:col>1</xdr:col>
      <xdr:colOff>53068</xdr:colOff>
      <xdr:row>45</xdr:row>
      <xdr:rowOff>34017</xdr:rowOff>
    </xdr:from>
    <xdr:to>
      <xdr:col>1</xdr:col>
      <xdr:colOff>953068</xdr:colOff>
      <xdr:row>45</xdr:row>
      <xdr:rowOff>779821</xdr:rowOff>
    </xdr:to>
    <xdr:pic>
      <xdr:nvPicPr>
        <xdr:cNvPr id="2097" name="Afbeelding 2096">
          <a:extLst>
            <a:ext uri="{FF2B5EF4-FFF2-40B4-BE49-F238E27FC236}">
              <a16:creationId xmlns:a16="http://schemas.microsoft.com/office/drawing/2014/main" id="{97D893A7-1C1E-44BC-93BB-C48A33A4D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81693" y="33058553"/>
          <a:ext cx="900000" cy="745804"/>
        </a:xfrm>
        <a:prstGeom prst="rect">
          <a:avLst/>
        </a:prstGeom>
      </xdr:spPr>
    </xdr:pic>
    <xdr:clientData/>
  </xdr:twoCellAnchor>
  <xdr:twoCellAnchor editAs="oneCell">
    <xdr:from>
      <xdr:col>1</xdr:col>
      <xdr:colOff>27215</xdr:colOff>
      <xdr:row>43</xdr:row>
      <xdr:rowOff>29936</xdr:rowOff>
    </xdr:from>
    <xdr:to>
      <xdr:col>1</xdr:col>
      <xdr:colOff>927215</xdr:colOff>
      <xdr:row>43</xdr:row>
      <xdr:rowOff>768474</xdr:rowOff>
    </xdr:to>
    <xdr:pic>
      <xdr:nvPicPr>
        <xdr:cNvPr id="2098" name="Afbeelding 2097">
          <a:extLst>
            <a:ext uri="{FF2B5EF4-FFF2-40B4-BE49-F238E27FC236}">
              <a16:creationId xmlns:a16="http://schemas.microsoft.com/office/drawing/2014/main" id="{F9630736-A833-BFC5-41A3-5304DAF80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55840" y="33777011"/>
          <a:ext cx="900000" cy="738538"/>
        </a:xfrm>
        <a:prstGeom prst="rect">
          <a:avLst/>
        </a:prstGeom>
      </xdr:spPr>
    </xdr:pic>
    <xdr:clientData/>
  </xdr:twoCellAnchor>
  <xdr:twoCellAnchor editAs="oneCell">
    <xdr:from>
      <xdr:col>1</xdr:col>
      <xdr:colOff>55789</xdr:colOff>
      <xdr:row>44</xdr:row>
      <xdr:rowOff>69396</xdr:rowOff>
    </xdr:from>
    <xdr:to>
      <xdr:col>1</xdr:col>
      <xdr:colOff>955789</xdr:colOff>
      <xdr:row>44</xdr:row>
      <xdr:rowOff>810232</xdr:rowOff>
    </xdr:to>
    <xdr:pic>
      <xdr:nvPicPr>
        <xdr:cNvPr id="2099" name="Afbeelding 2098">
          <a:extLst>
            <a:ext uri="{FF2B5EF4-FFF2-40B4-BE49-F238E27FC236}">
              <a16:creationId xmlns:a16="http://schemas.microsoft.com/office/drawing/2014/main" id="{66BEDBE1-FEDE-C4C9-01D8-94B2E6A52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84414" y="34511796"/>
          <a:ext cx="900000" cy="740836"/>
        </a:xfrm>
        <a:prstGeom prst="rect">
          <a:avLst/>
        </a:prstGeom>
      </xdr:spPr>
    </xdr:pic>
    <xdr:clientData/>
  </xdr:twoCellAnchor>
  <xdr:twoCellAnchor editAs="oneCell">
    <xdr:from>
      <xdr:col>1</xdr:col>
      <xdr:colOff>202565</xdr:colOff>
      <xdr:row>0</xdr:row>
      <xdr:rowOff>78105</xdr:rowOff>
    </xdr:from>
    <xdr:to>
      <xdr:col>1</xdr:col>
      <xdr:colOff>742315</xdr:colOff>
      <xdr:row>0</xdr:row>
      <xdr:rowOff>617855</xdr:rowOff>
    </xdr:to>
    <xdr:pic>
      <xdr:nvPicPr>
        <xdr:cNvPr id="2100" name="Afbeelding 2099">
          <a:extLst>
            <a:ext uri="{FF2B5EF4-FFF2-40B4-BE49-F238E27FC236}">
              <a16:creationId xmlns:a16="http://schemas.microsoft.com/office/drawing/2014/main" id="{FA04CEAC-46E0-B707-153F-690FC3DC6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190" y="78105"/>
          <a:ext cx="539750" cy="539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789940</xdr:colOff>
      <xdr:row>0</xdr:row>
      <xdr:rowOff>66675</xdr:rowOff>
    </xdr:from>
    <xdr:to>
      <xdr:col>2</xdr:col>
      <xdr:colOff>373265</xdr:colOff>
      <xdr:row>0</xdr:row>
      <xdr:rowOff>606425</xdr:rowOff>
    </xdr:to>
    <xdr:pic>
      <xdr:nvPicPr>
        <xdr:cNvPr id="2101" name="Afbeelding 2100">
          <a:extLst>
            <a:ext uri="{FF2B5EF4-FFF2-40B4-BE49-F238E27FC236}">
              <a16:creationId xmlns:a16="http://schemas.microsoft.com/office/drawing/2014/main" id="{6A24B2FA-8373-784C-4B26-3C6137FAE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565" y="66675"/>
          <a:ext cx="553720" cy="539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437399</xdr:colOff>
      <xdr:row>0</xdr:row>
      <xdr:rowOff>86129</xdr:rowOff>
    </xdr:from>
    <xdr:to>
      <xdr:col>4</xdr:col>
      <xdr:colOff>159904</xdr:colOff>
      <xdr:row>0</xdr:row>
      <xdr:rowOff>625879</xdr:rowOff>
    </xdr:to>
    <xdr:pic>
      <xdr:nvPicPr>
        <xdr:cNvPr id="2103" name="Afbeelding 2102">
          <a:extLst>
            <a:ext uri="{FF2B5EF4-FFF2-40B4-BE49-F238E27FC236}">
              <a16:creationId xmlns:a16="http://schemas.microsoft.com/office/drawing/2014/main" id="{437AD59F-B7A9-B2FD-850B-E23FA8AA8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5854" y="86129"/>
          <a:ext cx="571095" cy="5397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0</xdr:row>
      <xdr:rowOff>77470</xdr:rowOff>
    </xdr:from>
    <xdr:to>
      <xdr:col>1</xdr:col>
      <xdr:colOff>170180</xdr:colOff>
      <xdr:row>0</xdr:row>
      <xdr:rowOff>617220</xdr:rowOff>
    </xdr:to>
    <xdr:pic>
      <xdr:nvPicPr>
        <xdr:cNvPr id="2104" name="Afbeelding 2103">
          <a:extLst>
            <a:ext uri="{FF2B5EF4-FFF2-40B4-BE49-F238E27FC236}">
              <a16:creationId xmlns:a16="http://schemas.microsoft.com/office/drawing/2014/main" id="{E54A991C-F145-12EB-17D3-398D3F687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7470"/>
          <a:ext cx="579755" cy="5397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857250</xdr:colOff>
      <xdr:row>0</xdr:row>
      <xdr:rowOff>85725</xdr:rowOff>
    </xdr:from>
    <xdr:to>
      <xdr:col>7</xdr:col>
      <xdr:colOff>1019175</xdr:colOff>
      <xdr:row>0</xdr:row>
      <xdr:rowOff>779780</xdr:rowOff>
    </xdr:to>
    <xdr:pic>
      <xdr:nvPicPr>
        <xdr:cNvPr id="2105" name="Afbeelding 2104">
          <a:extLst>
            <a:ext uri="{FF2B5EF4-FFF2-40B4-BE49-F238E27FC236}">
              <a16:creationId xmlns:a16="http://schemas.microsoft.com/office/drawing/2014/main" id="{4FB2EA61-34F0-B105-A89B-BF7F81868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53025" y="85725"/>
          <a:ext cx="1914525" cy="694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415636</xdr:colOff>
      <xdr:row>0</xdr:row>
      <xdr:rowOff>86591</xdr:rowOff>
    </xdr:from>
    <xdr:to>
      <xdr:col>3</xdr:col>
      <xdr:colOff>403949</xdr:colOff>
      <xdr:row>0</xdr:row>
      <xdr:rowOff>626591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8F0DF90-E55F-5EB9-E449-7EA3A8CE1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1704" y="86591"/>
          <a:ext cx="10707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5E480-8DF2-4595-B51E-F0A41E6CC7CF}">
  <sheetPr>
    <pageSetUpPr fitToPage="1"/>
  </sheetPr>
  <dimension ref="A1:H50"/>
  <sheetViews>
    <sheetView tabSelected="1" zoomScale="110" zoomScaleNormal="110" workbookViewId="0">
      <selection activeCell="J1" sqref="J1"/>
    </sheetView>
  </sheetViews>
  <sheetFormatPr defaultRowHeight="12.75" x14ac:dyDescent="0.2"/>
  <cols>
    <col min="1" max="1" width="6.42578125" customWidth="1"/>
    <col min="2" max="2" width="15.140625" customWidth="1"/>
    <col min="3" max="3" width="16.28515625" customWidth="1"/>
    <col min="4" max="4" width="12.7109375" customWidth="1"/>
    <col min="5" max="5" width="14.140625" customWidth="1"/>
    <col min="6" max="6" width="17.140625" customWidth="1"/>
    <col min="8" max="8" width="16.28515625" customWidth="1"/>
  </cols>
  <sheetData>
    <row r="1" spans="1:8" ht="67.5" customHeight="1" thickBot="1" x14ac:dyDescent="0.25">
      <c r="A1" s="6"/>
      <c r="B1" s="6"/>
      <c r="C1" s="23"/>
      <c r="D1" s="6"/>
      <c r="E1" s="6"/>
      <c r="F1" s="6"/>
      <c r="G1" s="6"/>
      <c r="H1" s="6"/>
    </row>
    <row r="2" spans="1:8" ht="39.950000000000003" customHeight="1" x14ac:dyDescent="0.2">
      <c r="A2" s="31" t="s">
        <v>55</v>
      </c>
      <c r="B2" s="32"/>
      <c r="C2" s="32"/>
      <c r="D2" s="32"/>
      <c r="E2" s="32"/>
      <c r="F2" s="32"/>
      <c r="G2" s="32"/>
      <c r="H2" s="32"/>
    </row>
    <row r="3" spans="1:8" ht="24.95" customHeight="1" x14ac:dyDescent="0.2">
      <c r="A3" s="34" t="s">
        <v>53</v>
      </c>
      <c r="B3" s="34"/>
      <c r="C3" s="34"/>
      <c r="D3" s="34"/>
      <c r="E3" s="34"/>
      <c r="F3" s="34"/>
      <c r="G3" s="34"/>
      <c r="H3" s="34"/>
    </row>
    <row r="4" spans="1:8" ht="24.95" customHeight="1" x14ac:dyDescent="0.2">
      <c r="A4" s="33" t="s">
        <v>54</v>
      </c>
      <c r="B4" s="33"/>
      <c r="C4" s="33"/>
      <c r="D4" s="33"/>
      <c r="E4" s="33"/>
      <c r="F4" s="33"/>
      <c r="G4" s="33"/>
      <c r="H4" s="33"/>
    </row>
    <row r="5" spans="1:8" ht="24.95" customHeight="1" x14ac:dyDescent="0.2">
      <c r="A5" s="15"/>
      <c r="B5" s="16" t="s">
        <v>69</v>
      </c>
      <c r="C5" s="16" t="s">
        <v>0</v>
      </c>
      <c r="D5" s="17" t="s">
        <v>1</v>
      </c>
      <c r="E5" s="16" t="s">
        <v>2</v>
      </c>
      <c r="F5" s="16" t="s">
        <v>3</v>
      </c>
      <c r="G5" s="18"/>
      <c r="H5" s="17" t="s">
        <v>4</v>
      </c>
    </row>
    <row r="6" spans="1:8" x14ac:dyDescent="0.2">
      <c r="A6" s="7"/>
      <c r="B6" s="8"/>
      <c r="C6" s="8"/>
      <c r="D6" s="9"/>
      <c r="E6" s="8"/>
      <c r="F6" s="8"/>
      <c r="G6" s="10"/>
      <c r="H6" s="9"/>
    </row>
    <row r="7" spans="1:8" ht="65.099999999999994" customHeight="1" x14ac:dyDescent="0.2">
      <c r="A7" s="1">
        <v>1</v>
      </c>
      <c r="B7" s="2"/>
      <c r="C7" s="3" t="s">
        <v>56</v>
      </c>
      <c r="D7" s="11" t="s">
        <v>22</v>
      </c>
      <c r="E7" s="20" t="s">
        <v>81</v>
      </c>
      <c r="F7" s="12"/>
      <c r="G7" s="13"/>
      <c r="H7" s="24">
        <f>F7*20.4</f>
        <v>0</v>
      </c>
    </row>
    <row r="8" spans="1:8" ht="65.099999999999994" customHeight="1" x14ac:dyDescent="0.2">
      <c r="A8" s="1">
        <v>2</v>
      </c>
      <c r="B8" s="2"/>
      <c r="C8" s="3" t="s">
        <v>57</v>
      </c>
      <c r="D8" s="11" t="s">
        <v>23</v>
      </c>
      <c r="E8" s="20" t="s">
        <v>80</v>
      </c>
      <c r="F8" s="12"/>
      <c r="G8" s="13"/>
      <c r="H8" s="24">
        <f>F8*34.3</f>
        <v>0</v>
      </c>
    </row>
    <row r="9" spans="1:8" ht="65.099999999999994" customHeight="1" x14ac:dyDescent="0.2">
      <c r="A9" s="1">
        <v>3</v>
      </c>
      <c r="B9" s="4"/>
      <c r="C9" s="3" t="s">
        <v>58</v>
      </c>
      <c r="D9" s="1" t="s">
        <v>6</v>
      </c>
      <c r="E9" s="5" t="s">
        <v>5</v>
      </c>
      <c r="F9" s="12"/>
      <c r="G9" s="4"/>
      <c r="H9" s="25">
        <f>F9*38</f>
        <v>0</v>
      </c>
    </row>
    <row r="10" spans="1:8" ht="65.099999999999994" customHeight="1" x14ac:dyDescent="0.2">
      <c r="A10" s="1">
        <v>4</v>
      </c>
      <c r="B10" s="4"/>
      <c r="C10" s="3" t="s">
        <v>59</v>
      </c>
      <c r="D10" s="1" t="s">
        <v>7</v>
      </c>
      <c r="E10" s="5" t="s">
        <v>5</v>
      </c>
      <c r="F10" s="12"/>
      <c r="G10" s="4"/>
      <c r="H10" s="25">
        <f>F10*39.8</f>
        <v>0</v>
      </c>
    </row>
    <row r="11" spans="1:8" ht="65.099999999999994" customHeight="1" x14ac:dyDescent="0.2">
      <c r="A11" s="1">
        <v>5</v>
      </c>
      <c r="B11" s="4"/>
      <c r="C11" s="3" t="s">
        <v>75</v>
      </c>
      <c r="D11" s="1" t="s">
        <v>8</v>
      </c>
      <c r="E11" s="5" t="s">
        <v>5</v>
      </c>
      <c r="F11" s="12"/>
      <c r="G11" s="4"/>
      <c r="H11" s="25">
        <f>F11*26</f>
        <v>0</v>
      </c>
    </row>
    <row r="12" spans="1:8" ht="65.099999999999994" customHeight="1" x14ac:dyDescent="0.2">
      <c r="A12" s="1">
        <v>6</v>
      </c>
      <c r="B12" s="4"/>
      <c r="C12" s="3" t="s">
        <v>60</v>
      </c>
      <c r="D12" s="1" t="s">
        <v>9</v>
      </c>
      <c r="E12" s="5" t="s">
        <v>5</v>
      </c>
      <c r="F12" s="12"/>
      <c r="G12" s="4"/>
      <c r="H12" s="25">
        <f>F12*50.25</f>
        <v>0</v>
      </c>
    </row>
    <row r="13" spans="1:8" ht="65.099999999999994" customHeight="1" x14ac:dyDescent="0.2">
      <c r="A13" s="1">
        <v>7</v>
      </c>
      <c r="B13" s="4"/>
      <c r="C13" s="3" t="s">
        <v>72</v>
      </c>
      <c r="D13" s="1" t="s">
        <v>10</v>
      </c>
      <c r="E13" s="5" t="s">
        <v>5</v>
      </c>
      <c r="F13" s="12"/>
      <c r="G13" s="4"/>
      <c r="H13" s="25">
        <f>F13*33</f>
        <v>0</v>
      </c>
    </row>
    <row r="14" spans="1:8" ht="65.099999999999994" customHeight="1" x14ac:dyDescent="0.2">
      <c r="A14" s="1">
        <v>8</v>
      </c>
      <c r="B14" s="4"/>
      <c r="C14" s="3" t="s">
        <v>61</v>
      </c>
      <c r="D14" s="1" t="s">
        <v>11</v>
      </c>
      <c r="E14" s="5" t="s">
        <v>5</v>
      </c>
      <c r="F14" s="12"/>
      <c r="G14" s="4"/>
      <c r="H14" s="25">
        <f>F14*41.35</f>
        <v>0</v>
      </c>
    </row>
    <row r="15" spans="1:8" ht="65.099999999999994" customHeight="1" x14ac:dyDescent="0.2">
      <c r="A15" s="1">
        <v>9</v>
      </c>
      <c r="B15" s="4"/>
      <c r="C15" s="3" t="s">
        <v>73</v>
      </c>
      <c r="D15" s="1" t="s">
        <v>12</v>
      </c>
      <c r="E15" s="20" t="s">
        <v>82</v>
      </c>
      <c r="F15" s="12"/>
      <c r="G15" s="4"/>
      <c r="H15" s="25">
        <f>F15*20.83</f>
        <v>0</v>
      </c>
    </row>
    <row r="16" spans="1:8" ht="65.099999999999994" customHeight="1" x14ac:dyDescent="0.2">
      <c r="A16" s="1">
        <v>10</v>
      </c>
      <c r="B16" s="4"/>
      <c r="C16" s="3" t="s">
        <v>62</v>
      </c>
      <c r="D16" s="1" t="s">
        <v>13</v>
      </c>
      <c r="E16" s="20" t="s">
        <v>82</v>
      </c>
      <c r="F16" s="12"/>
      <c r="G16" s="4"/>
      <c r="H16" s="25">
        <f>F16*32.95</f>
        <v>0</v>
      </c>
    </row>
    <row r="17" spans="1:8" ht="65.099999999999994" customHeight="1" x14ac:dyDescent="0.2">
      <c r="A17" s="1">
        <v>11</v>
      </c>
      <c r="B17" s="4"/>
      <c r="C17" s="3" t="s">
        <v>63</v>
      </c>
      <c r="D17" s="1" t="s">
        <v>14</v>
      </c>
      <c r="E17" s="20" t="s">
        <v>82</v>
      </c>
      <c r="F17" s="12"/>
      <c r="G17" s="4"/>
      <c r="H17" s="25">
        <f>F17*22.8</f>
        <v>0</v>
      </c>
    </row>
    <row r="18" spans="1:8" ht="65.099999999999994" customHeight="1" x14ac:dyDescent="0.2">
      <c r="A18" s="1">
        <v>12</v>
      </c>
      <c r="B18" s="4"/>
      <c r="C18" s="3" t="s">
        <v>74</v>
      </c>
      <c r="D18" s="1" t="s">
        <v>15</v>
      </c>
      <c r="E18" s="20" t="s">
        <v>82</v>
      </c>
      <c r="F18" s="12"/>
      <c r="G18" s="4"/>
      <c r="H18" s="25">
        <f>F18*9.69</f>
        <v>0</v>
      </c>
    </row>
    <row r="19" spans="1:8" ht="65.099999999999994" customHeight="1" x14ac:dyDescent="0.2">
      <c r="A19" s="1">
        <v>13</v>
      </c>
      <c r="B19" s="4"/>
      <c r="C19" s="3" t="s">
        <v>76</v>
      </c>
      <c r="D19" s="1" t="s">
        <v>16</v>
      </c>
      <c r="E19" s="20" t="s">
        <v>82</v>
      </c>
      <c r="F19" s="12"/>
      <c r="G19" s="4"/>
      <c r="H19" s="25">
        <f>F19*11.78</f>
        <v>0</v>
      </c>
    </row>
    <row r="20" spans="1:8" ht="65.099999999999994" customHeight="1" x14ac:dyDescent="0.2">
      <c r="A20" s="1">
        <v>14</v>
      </c>
      <c r="B20" s="4"/>
      <c r="C20" s="3" t="s">
        <v>77</v>
      </c>
      <c r="D20" s="1" t="s">
        <v>17</v>
      </c>
      <c r="E20" s="20" t="s">
        <v>82</v>
      </c>
      <c r="F20" s="12"/>
      <c r="G20" s="4"/>
      <c r="H20" s="25">
        <f>F20*19.27</f>
        <v>0</v>
      </c>
    </row>
    <row r="21" spans="1:8" ht="65.099999999999994" customHeight="1" x14ac:dyDescent="0.2">
      <c r="A21" s="1">
        <v>15</v>
      </c>
      <c r="B21" s="4"/>
      <c r="C21" s="3" t="s">
        <v>78</v>
      </c>
      <c r="D21" s="1" t="s">
        <v>18</v>
      </c>
      <c r="E21" s="5" t="s">
        <v>5</v>
      </c>
      <c r="F21" s="12"/>
      <c r="G21" s="4"/>
      <c r="H21" s="25">
        <f>F21*1.55</f>
        <v>0</v>
      </c>
    </row>
    <row r="22" spans="1:8" ht="65.099999999999994" customHeight="1" x14ac:dyDescent="0.2">
      <c r="A22" s="1">
        <v>16</v>
      </c>
      <c r="B22" s="4"/>
      <c r="C22" s="3" t="s">
        <v>52</v>
      </c>
      <c r="D22" s="1" t="s">
        <v>19</v>
      </c>
      <c r="E22" s="20" t="s">
        <v>83</v>
      </c>
      <c r="F22" s="12"/>
      <c r="G22" s="4"/>
      <c r="H22" s="25">
        <f>F22*6.61</f>
        <v>0</v>
      </c>
    </row>
    <row r="23" spans="1:8" ht="65.099999999999994" customHeight="1" x14ac:dyDescent="0.2">
      <c r="A23" s="1">
        <v>17</v>
      </c>
      <c r="B23" s="4"/>
      <c r="C23" s="3" t="s">
        <v>51</v>
      </c>
      <c r="D23" s="1" t="s">
        <v>20</v>
      </c>
      <c r="E23" s="20" t="s">
        <v>83</v>
      </c>
      <c r="F23" s="12"/>
      <c r="G23" s="4"/>
      <c r="H23" s="25">
        <f>F23*10.11</f>
        <v>0</v>
      </c>
    </row>
    <row r="24" spans="1:8" ht="65.099999999999994" customHeight="1" x14ac:dyDescent="0.2">
      <c r="A24" s="1">
        <v>18</v>
      </c>
      <c r="B24" s="4"/>
      <c r="C24" s="3" t="s">
        <v>50</v>
      </c>
      <c r="D24" s="1" t="s">
        <v>21</v>
      </c>
      <c r="E24" s="20" t="s">
        <v>83</v>
      </c>
      <c r="F24" s="12"/>
      <c r="G24" s="4"/>
      <c r="H24" s="25">
        <f>F24*14.63</f>
        <v>0</v>
      </c>
    </row>
    <row r="25" spans="1:8" ht="65.099999999999994" customHeight="1" x14ac:dyDescent="0.2">
      <c r="A25" s="1">
        <v>19</v>
      </c>
      <c r="B25" s="4"/>
      <c r="C25" s="3" t="s">
        <v>64</v>
      </c>
      <c r="D25" s="1" t="s">
        <v>45</v>
      </c>
      <c r="E25" s="20" t="s">
        <v>84</v>
      </c>
      <c r="F25" s="12"/>
      <c r="G25" s="4"/>
      <c r="H25" s="25">
        <f>F25*24.95</f>
        <v>0</v>
      </c>
    </row>
    <row r="26" spans="1:8" ht="65.099999999999994" customHeight="1" x14ac:dyDescent="0.2">
      <c r="A26" s="1">
        <v>20</v>
      </c>
      <c r="B26" s="4"/>
      <c r="C26" s="3" t="s">
        <v>65</v>
      </c>
      <c r="D26" s="1" t="s">
        <v>24</v>
      </c>
      <c r="E26" s="20" t="s">
        <v>85</v>
      </c>
      <c r="F26" s="12"/>
      <c r="G26" s="4"/>
      <c r="H26" s="25">
        <f>F26*24.55</f>
        <v>0</v>
      </c>
    </row>
    <row r="27" spans="1:8" ht="65.099999999999994" customHeight="1" x14ac:dyDescent="0.2">
      <c r="A27" s="1">
        <v>21</v>
      </c>
      <c r="B27" s="4"/>
      <c r="C27" s="3" t="s">
        <v>89</v>
      </c>
      <c r="D27" s="1" t="s">
        <v>31</v>
      </c>
      <c r="E27" s="5" t="s">
        <v>5</v>
      </c>
      <c r="F27" s="12"/>
      <c r="G27" s="4"/>
      <c r="H27" s="25">
        <f>F27*1.99</f>
        <v>0</v>
      </c>
    </row>
    <row r="28" spans="1:8" ht="65.099999999999994" customHeight="1" x14ac:dyDescent="0.2">
      <c r="A28" s="1">
        <v>22</v>
      </c>
      <c r="B28" s="4"/>
      <c r="C28" s="3" t="s">
        <v>98</v>
      </c>
      <c r="D28" s="1" t="s">
        <v>32</v>
      </c>
      <c r="E28" s="5" t="s">
        <v>5</v>
      </c>
      <c r="F28" s="12"/>
      <c r="G28" s="4"/>
      <c r="H28" s="25">
        <f>F28*3.14</f>
        <v>0</v>
      </c>
    </row>
    <row r="29" spans="1:8" ht="65.099999999999994" customHeight="1" x14ac:dyDescent="0.2">
      <c r="A29" s="1">
        <v>23</v>
      </c>
      <c r="B29" s="4"/>
      <c r="C29" s="3" t="s">
        <v>99</v>
      </c>
      <c r="D29" s="1" t="s">
        <v>30</v>
      </c>
      <c r="E29" s="5" t="s">
        <v>5</v>
      </c>
      <c r="F29" s="12"/>
      <c r="G29" s="4"/>
      <c r="H29" s="25">
        <f>F29*4.37</f>
        <v>0</v>
      </c>
    </row>
    <row r="30" spans="1:8" ht="65.099999999999994" customHeight="1" x14ac:dyDescent="0.2">
      <c r="A30" s="1">
        <v>24</v>
      </c>
      <c r="B30" s="4"/>
      <c r="C30" s="3" t="s">
        <v>66</v>
      </c>
      <c r="D30" s="1" t="s">
        <v>25</v>
      </c>
      <c r="E30" s="20" t="s">
        <v>83</v>
      </c>
      <c r="F30" s="12"/>
      <c r="G30" s="4"/>
      <c r="H30" s="25">
        <f>F30*25.88</f>
        <v>0</v>
      </c>
    </row>
    <row r="31" spans="1:8" ht="65.099999999999994" customHeight="1" x14ac:dyDescent="0.2">
      <c r="A31" s="1">
        <v>25</v>
      </c>
      <c r="B31" s="4"/>
      <c r="C31" s="3" t="s">
        <v>96</v>
      </c>
      <c r="D31" s="1" t="s">
        <v>26</v>
      </c>
      <c r="E31" s="20" t="s">
        <v>82</v>
      </c>
      <c r="F31" s="12"/>
      <c r="G31" s="4"/>
      <c r="H31" s="25">
        <f>F31*19.48</f>
        <v>0</v>
      </c>
    </row>
    <row r="32" spans="1:8" ht="65.099999999999994" customHeight="1" x14ac:dyDescent="0.2">
      <c r="A32" s="1">
        <v>26</v>
      </c>
      <c r="B32" s="4"/>
      <c r="C32" s="3" t="s">
        <v>88</v>
      </c>
      <c r="D32" s="1" t="s">
        <v>27</v>
      </c>
      <c r="E32" s="20" t="s">
        <v>83</v>
      </c>
      <c r="F32" s="12"/>
      <c r="G32" s="4"/>
      <c r="H32" s="25">
        <f>F32*8.12</f>
        <v>0</v>
      </c>
    </row>
    <row r="33" spans="1:8" ht="65.099999999999994" customHeight="1" x14ac:dyDescent="0.2">
      <c r="A33" s="1">
        <v>27</v>
      </c>
      <c r="B33" s="4"/>
      <c r="C33" s="3" t="s">
        <v>79</v>
      </c>
      <c r="D33" s="1" t="s">
        <v>28</v>
      </c>
      <c r="E33" s="20" t="s">
        <v>82</v>
      </c>
      <c r="F33" s="12"/>
      <c r="G33" s="4"/>
      <c r="H33" s="25">
        <f>F33*9.73</f>
        <v>0</v>
      </c>
    </row>
    <row r="34" spans="1:8" ht="65.099999999999994" customHeight="1" x14ac:dyDescent="0.2">
      <c r="A34" s="1">
        <v>28</v>
      </c>
      <c r="B34" s="4"/>
      <c r="C34" s="3" t="s">
        <v>67</v>
      </c>
      <c r="D34" s="1" t="s">
        <v>29</v>
      </c>
      <c r="E34" s="20" t="s">
        <v>83</v>
      </c>
      <c r="F34" s="12"/>
      <c r="G34" s="4"/>
      <c r="H34" s="25">
        <f>F34*28.69</f>
        <v>0</v>
      </c>
    </row>
    <row r="35" spans="1:8" ht="65.099999999999994" customHeight="1" x14ac:dyDescent="0.2">
      <c r="A35" s="1">
        <v>29</v>
      </c>
      <c r="B35" s="4"/>
      <c r="C35" s="3" t="s">
        <v>68</v>
      </c>
      <c r="D35" s="1" t="s">
        <v>33</v>
      </c>
      <c r="E35" s="20" t="s">
        <v>86</v>
      </c>
      <c r="F35" s="12"/>
      <c r="G35" s="4"/>
      <c r="H35" s="25">
        <f>F35*204.6</f>
        <v>0</v>
      </c>
    </row>
    <row r="36" spans="1:8" ht="65.099999999999994" customHeight="1" x14ac:dyDescent="0.2">
      <c r="A36" s="1">
        <v>30</v>
      </c>
      <c r="B36" s="4"/>
      <c r="C36" s="3" t="s">
        <v>90</v>
      </c>
      <c r="D36" s="1" t="s">
        <v>34</v>
      </c>
      <c r="E36" s="20" t="s">
        <v>83</v>
      </c>
      <c r="F36" s="12"/>
      <c r="G36" s="4"/>
      <c r="H36" s="25">
        <f>F36*4.35</f>
        <v>0</v>
      </c>
    </row>
    <row r="37" spans="1:8" ht="65.099999999999994" customHeight="1" x14ac:dyDescent="0.2">
      <c r="A37" s="1">
        <v>31</v>
      </c>
      <c r="B37" s="4"/>
      <c r="C37" s="3" t="s">
        <v>91</v>
      </c>
      <c r="D37" s="1" t="s">
        <v>35</v>
      </c>
      <c r="E37" s="20" t="s">
        <v>82</v>
      </c>
      <c r="F37" s="12"/>
      <c r="G37" s="4"/>
      <c r="H37" s="25">
        <f>F37*4.43</f>
        <v>0</v>
      </c>
    </row>
    <row r="38" spans="1:8" ht="65.099999999999994" customHeight="1" x14ac:dyDescent="0.2">
      <c r="A38" s="1">
        <v>32</v>
      </c>
      <c r="B38" s="4"/>
      <c r="C38" s="3" t="s">
        <v>92</v>
      </c>
      <c r="D38" s="1" t="s">
        <v>36</v>
      </c>
      <c r="E38" s="20" t="s">
        <v>82</v>
      </c>
      <c r="F38" s="12"/>
      <c r="G38" s="4"/>
      <c r="H38" s="25">
        <f>F38*13.64</f>
        <v>0</v>
      </c>
    </row>
    <row r="39" spans="1:8" ht="65.099999999999994" customHeight="1" x14ac:dyDescent="0.2">
      <c r="A39" s="1">
        <v>33</v>
      </c>
      <c r="B39" s="4"/>
      <c r="C39" s="3" t="s">
        <v>46</v>
      </c>
      <c r="D39" s="1" t="s">
        <v>37</v>
      </c>
      <c r="E39" s="5" t="s">
        <v>5</v>
      </c>
      <c r="F39" s="12"/>
      <c r="G39" s="4"/>
      <c r="H39" s="25">
        <f>F39*10.65</f>
        <v>0</v>
      </c>
    </row>
    <row r="40" spans="1:8" ht="65.099999999999994" customHeight="1" x14ac:dyDescent="0.2">
      <c r="A40" s="1">
        <v>34</v>
      </c>
      <c r="B40" s="4"/>
      <c r="C40" s="3" t="s">
        <v>97</v>
      </c>
      <c r="D40" s="1" t="s">
        <v>38</v>
      </c>
      <c r="E40" s="20" t="s">
        <v>82</v>
      </c>
      <c r="F40" s="12"/>
      <c r="G40" s="4"/>
      <c r="H40" s="25">
        <f>F40*4.94</f>
        <v>0</v>
      </c>
    </row>
    <row r="41" spans="1:8" ht="90" customHeight="1" x14ac:dyDescent="0.2">
      <c r="A41" s="1">
        <v>35</v>
      </c>
      <c r="B41" s="4"/>
      <c r="C41" s="3" t="s">
        <v>49</v>
      </c>
      <c r="D41" s="1" t="s">
        <v>39</v>
      </c>
      <c r="E41" s="5" t="s">
        <v>5</v>
      </c>
      <c r="F41" s="12"/>
      <c r="G41" s="4"/>
      <c r="H41" s="25">
        <f>F41*1.93</f>
        <v>0</v>
      </c>
    </row>
    <row r="42" spans="1:8" ht="90" customHeight="1" x14ac:dyDescent="0.2">
      <c r="A42" s="1">
        <v>36</v>
      </c>
      <c r="B42" s="4"/>
      <c r="C42" s="3" t="s">
        <v>48</v>
      </c>
      <c r="D42" s="1" t="s">
        <v>40</v>
      </c>
      <c r="E42" s="5" t="s">
        <v>5</v>
      </c>
      <c r="F42" s="12"/>
      <c r="G42" s="4"/>
      <c r="H42" s="25">
        <f>F42*3.05</f>
        <v>0</v>
      </c>
    </row>
    <row r="43" spans="1:8" ht="90" customHeight="1" x14ac:dyDescent="0.2">
      <c r="A43" s="1">
        <v>37</v>
      </c>
      <c r="B43" s="4"/>
      <c r="C43" s="3" t="s">
        <v>47</v>
      </c>
      <c r="D43" s="1" t="s">
        <v>41</v>
      </c>
      <c r="E43" s="5" t="s">
        <v>5</v>
      </c>
      <c r="F43" s="12"/>
      <c r="G43" s="4"/>
      <c r="H43" s="25">
        <f>F43*4.23</f>
        <v>0</v>
      </c>
    </row>
    <row r="44" spans="1:8" ht="65.099999999999994" customHeight="1" x14ac:dyDescent="0.2">
      <c r="A44" s="1">
        <v>38</v>
      </c>
      <c r="B44" s="4"/>
      <c r="C44" s="3" t="s">
        <v>93</v>
      </c>
      <c r="D44" s="1" t="s">
        <v>42</v>
      </c>
      <c r="E44" s="20" t="s">
        <v>87</v>
      </c>
      <c r="F44" s="12"/>
      <c r="G44" s="4"/>
      <c r="H44" s="25">
        <f>F44*21.19</f>
        <v>0</v>
      </c>
    </row>
    <row r="45" spans="1:8" ht="65.099999999999994" customHeight="1" x14ac:dyDescent="0.2">
      <c r="A45" s="1">
        <v>39</v>
      </c>
      <c r="B45" s="4"/>
      <c r="C45" s="3" t="s">
        <v>94</v>
      </c>
      <c r="D45" s="1" t="s">
        <v>43</v>
      </c>
      <c r="E45" s="20" t="s">
        <v>87</v>
      </c>
      <c r="F45" s="12"/>
      <c r="G45" s="14"/>
      <c r="H45" s="26">
        <f>F45*25.5</f>
        <v>0</v>
      </c>
    </row>
    <row r="46" spans="1:8" ht="65.099999999999994" customHeight="1" x14ac:dyDescent="0.2">
      <c r="A46" s="1">
        <v>40</v>
      </c>
      <c r="B46" s="4"/>
      <c r="C46" s="3" t="s">
        <v>95</v>
      </c>
      <c r="D46" s="1" t="s">
        <v>44</v>
      </c>
      <c r="E46" s="20" t="s">
        <v>83</v>
      </c>
      <c r="F46" s="12"/>
      <c r="G46" s="14"/>
      <c r="H46" s="26">
        <f>F46*21.47</f>
        <v>0</v>
      </c>
    </row>
    <row r="47" spans="1:8" ht="24.75" customHeight="1" x14ac:dyDescent="0.2">
      <c r="A47" s="30"/>
      <c r="B47" s="30"/>
      <c r="C47" s="30"/>
      <c r="D47" s="30"/>
      <c r="E47" s="30"/>
      <c r="F47" s="30"/>
      <c r="G47" s="30"/>
      <c r="H47" s="30"/>
    </row>
    <row r="48" spans="1:8" ht="24.95" customHeight="1" x14ac:dyDescent="0.2">
      <c r="A48" s="35" t="s">
        <v>70</v>
      </c>
      <c r="B48" s="28"/>
      <c r="C48" s="28"/>
      <c r="D48" s="28"/>
      <c r="E48" s="28"/>
      <c r="F48" s="29"/>
      <c r="G48" s="19"/>
      <c r="H48" s="21">
        <f>SUM(H7:H46)</f>
        <v>0</v>
      </c>
    </row>
    <row r="49" spans="1:8" ht="24.95" customHeight="1" x14ac:dyDescent="0.2">
      <c r="A49" s="30"/>
      <c r="B49" s="30"/>
      <c r="C49" s="30"/>
      <c r="D49" s="30"/>
      <c r="E49" s="30"/>
      <c r="F49" s="30"/>
      <c r="G49" s="30"/>
      <c r="H49" s="30"/>
    </row>
    <row r="50" spans="1:8" ht="24.95" customHeight="1" x14ac:dyDescent="0.2">
      <c r="A50" s="27" t="s">
        <v>71</v>
      </c>
      <c r="B50" s="28"/>
      <c r="C50" s="28"/>
      <c r="D50" s="28"/>
      <c r="E50" s="28"/>
      <c r="F50" s="29"/>
      <c r="G50" s="19"/>
      <c r="H50" s="22">
        <f>300-H48</f>
        <v>300</v>
      </c>
    </row>
  </sheetData>
  <sheetProtection algorithmName="SHA-512" hashValue="W5O9/YIj1QfGGBN2aeHfoAwqyOfMDn4qwq3qbgp5K2lxyMKhSuQHdQG7OeRSE71k+j30VvZsjOO76Izfsoxdaw==" saltValue="S6mntjW6RVq4TMcMCGEy4w==" spinCount="100000" sheet="1" objects="1" scenarios="1"/>
  <protectedRanges>
    <protectedRange sqref="F7:F46" name="Order"/>
  </protectedRanges>
  <mergeCells count="7">
    <mergeCell ref="A50:F50"/>
    <mergeCell ref="A49:H49"/>
    <mergeCell ref="A2:H2"/>
    <mergeCell ref="A4:H4"/>
    <mergeCell ref="A3:H3"/>
    <mergeCell ref="A47:H47"/>
    <mergeCell ref="A48:F48"/>
  </mergeCells>
  <phoneticPr fontId="4" type="noConversion"/>
  <pageMargins left="0.7" right="0.7" top="0.75" bottom="0.75" header="0.3" footer="0.3"/>
  <pageSetup paperSize="9"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OASIS® BIO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Rilana Michiels</dc:creator>
  <cp:lastModifiedBy>Linda</cp:lastModifiedBy>
  <cp:lastPrinted>2024-10-01T18:34:27Z</cp:lastPrinted>
  <dcterms:created xsi:type="dcterms:W3CDTF">2024-07-22T11:28:09Z</dcterms:created>
  <dcterms:modified xsi:type="dcterms:W3CDTF">2024-10-01T18:34:42Z</dcterms:modified>
</cp:coreProperties>
</file>